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0" windowWidth="20490" windowHeight="7155" activeTab="5"/>
  </bookViews>
  <sheets>
    <sheet name="прил 1" sheetId="1" r:id="rId1"/>
    <sheet name="прил 5" sheetId="2" r:id="rId2"/>
    <sheet name="прил 6" sheetId="3" r:id="rId3"/>
    <sheet name="прил 7" sheetId="4" r:id="rId4"/>
    <sheet name="прил 8" sheetId="5" r:id="rId5"/>
    <sheet name="прил 9" sheetId="6" r:id="rId6"/>
  </sheets>
  <definedNames>
    <definedName name="_xlnm._FilterDatabase" localSheetId="4" hidden="1">'прил 8'!$P$1:$P$112</definedName>
  </definedNames>
  <calcPr calcId="152511"/>
</workbook>
</file>

<file path=xl/calcChain.xml><?xml version="1.0" encoding="utf-8"?>
<calcChain xmlns="http://schemas.openxmlformats.org/spreadsheetml/2006/main">
  <c r="P12" i="6" l="1"/>
  <c r="P11" i="6" s="1"/>
  <c r="Q12" i="6"/>
  <c r="R12" i="6"/>
  <c r="S12" i="6"/>
  <c r="Q19" i="6"/>
  <c r="R19" i="6"/>
  <c r="S19" i="6"/>
  <c r="R34" i="6"/>
  <c r="S34" i="6"/>
  <c r="Q37" i="6"/>
  <c r="R37" i="6"/>
  <c r="S37" i="6"/>
  <c r="Q38" i="6"/>
  <c r="R38" i="6"/>
  <c r="S38" i="6"/>
  <c r="Q42" i="6"/>
  <c r="S42" i="6"/>
  <c r="Q43" i="6"/>
  <c r="R43" i="6"/>
  <c r="R42" i="6" s="1"/>
  <c r="S43" i="6"/>
  <c r="Q44" i="6"/>
  <c r="R44" i="6"/>
  <c r="S44" i="6"/>
  <c r="Q45" i="6"/>
  <c r="R45" i="6"/>
  <c r="S45" i="6"/>
  <c r="Q47" i="6"/>
  <c r="Q48" i="6"/>
  <c r="R48" i="6"/>
  <c r="R47" i="6" s="1"/>
  <c r="Q49" i="6"/>
  <c r="R49" i="6"/>
  <c r="S49" i="6"/>
  <c r="S48" i="6" s="1"/>
  <c r="S47" i="6" s="1"/>
  <c r="Q50" i="6"/>
  <c r="Q52" i="6"/>
  <c r="Q53" i="6"/>
  <c r="Q54" i="6"/>
  <c r="Q57" i="6"/>
  <c r="Q56" i="6" s="1"/>
  <c r="Q58" i="6"/>
  <c r="R58" i="6"/>
  <c r="R57" i="6" s="1"/>
  <c r="R56" i="6" s="1"/>
  <c r="Q59" i="6"/>
  <c r="R59" i="6"/>
  <c r="S59" i="6"/>
  <c r="S58" i="6" s="1"/>
  <c r="S57" i="6" s="1"/>
  <c r="S56" i="6" s="1"/>
  <c r="Q65" i="6"/>
  <c r="R65" i="6"/>
  <c r="S65" i="6"/>
  <c r="Q66" i="6"/>
  <c r="R66" i="6"/>
  <c r="S66" i="6"/>
  <c r="Q67" i="6"/>
  <c r="Q69" i="6"/>
  <c r="R69" i="6"/>
  <c r="S69" i="6"/>
  <c r="Q70" i="6"/>
  <c r="R70" i="6"/>
  <c r="S70" i="6"/>
  <c r="Q71" i="6"/>
  <c r="R71" i="6"/>
  <c r="S71" i="6"/>
  <c r="Q74" i="6"/>
  <c r="Q75" i="6"/>
  <c r="Q76" i="6"/>
  <c r="Q78" i="6"/>
  <c r="Q79" i="6"/>
  <c r="R79" i="6"/>
  <c r="R78" i="6" s="1"/>
  <c r="S79" i="6"/>
  <c r="S78" i="6" s="1"/>
  <c r="Q80" i="6"/>
  <c r="R80" i="6"/>
  <c r="S80" i="6"/>
  <c r="Q81" i="6"/>
  <c r="R81" i="6"/>
  <c r="S81" i="6"/>
  <c r="R11" i="6" l="1"/>
  <c r="R83" i="6" s="1"/>
  <c r="Q11" i="6"/>
  <c r="Q83" i="6" s="1"/>
  <c r="S11" i="6"/>
  <c r="S83" i="6" s="1"/>
  <c r="T13" i="5"/>
  <c r="T12" i="5" s="1"/>
  <c r="T11" i="5" s="1"/>
  <c r="T14" i="5"/>
  <c r="R15" i="5"/>
  <c r="R14" i="5" s="1"/>
  <c r="R13" i="5" s="1"/>
  <c r="R12" i="5" s="1"/>
  <c r="R11" i="5" s="1"/>
  <c r="S15" i="5"/>
  <c r="S14" i="5" s="1"/>
  <c r="S13" i="5" s="1"/>
  <c r="S12" i="5" s="1"/>
  <c r="S11" i="5" s="1"/>
  <c r="T15" i="5"/>
  <c r="R16" i="5"/>
  <c r="S20" i="5"/>
  <c r="S19" i="5" s="1"/>
  <c r="S18" i="5" s="1"/>
  <c r="T20" i="5"/>
  <c r="T19" i="5" s="1"/>
  <c r="T18" i="5" s="1"/>
  <c r="Q21" i="5"/>
  <c r="Q20" i="5" s="1"/>
  <c r="Q19" i="5" s="1"/>
  <c r="Q18" i="5" s="1"/>
  <c r="Q10" i="5" s="1"/>
  <c r="S22" i="5"/>
  <c r="T22" i="5"/>
  <c r="R23" i="5"/>
  <c r="R22" i="5" s="1"/>
  <c r="S25" i="5"/>
  <c r="T25" i="5"/>
  <c r="R26" i="5"/>
  <c r="R25" i="5" s="1"/>
  <c r="Q30" i="5"/>
  <c r="S30" i="5"/>
  <c r="T30" i="5"/>
  <c r="R31" i="5"/>
  <c r="R32" i="5"/>
  <c r="R30" i="5" s="1"/>
  <c r="R35" i="5"/>
  <c r="R36" i="5"/>
  <c r="S36" i="5"/>
  <c r="S35" i="5" s="1"/>
  <c r="R37" i="5"/>
  <c r="S37" i="5"/>
  <c r="T37" i="5"/>
  <c r="T36" i="5" s="1"/>
  <c r="T35" i="5" s="1"/>
  <c r="R50" i="5"/>
  <c r="R49" i="5" s="1"/>
  <c r="R48" i="5" s="1"/>
  <c r="R47" i="5" s="1"/>
  <c r="R46" i="5" s="1"/>
  <c r="R45" i="5" s="1"/>
  <c r="S50" i="5"/>
  <c r="S49" i="5" s="1"/>
  <c r="S48" i="5" s="1"/>
  <c r="S47" i="5" s="1"/>
  <c r="S46" i="5" s="1"/>
  <c r="S45" i="5" s="1"/>
  <c r="T50" i="5"/>
  <c r="T49" i="5" s="1"/>
  <c r="T48" i="5" s="1"/>
  <c r="T47" i="5" s="1"/>
  <c r="T46" i="5" s="1"/>
  <c r="T45" i="5" s="1"/>
  <c r="R53" i="5"/>
  <c r="S53" i="5"/>
  <c r="T53" i="5"/>
  <c r="T59" i="5"/>
  <c r="T58" i="5" s="1"/>
  <c r="T57" i="5" s="1"/>
  <c r="T56" i="5" s="1"/>
  <c r="S60" i="5"/>
  <c r="S59" i="5" s="1"/>
  <c r="S58" i="5" s="1"/>
  <c r="S57" i="5" s="1"/>
  <c r="S56" i="5" s="1"/>
  <c r="T60" i="5"/>
  <c r="R61" i="5"/>
  <c r="R60" i="5" s="1"/>
  <c r="R59" i="5" s="1"/>
  <c r="R58" i="5" s="1"/>
  <c r="R57" i="5" s="1"/>
  <c r="R56" i="5" s="1"/>
  <c r="R55" i="5" s="1"/>
  <c r="S62" i="5"/>
  <c r="T62" i="5"/>
  <c r="S63" i="5"/>
  <c r="T63" i="5"/>
  <c r="S65" i="5"/>
  <c r="R66" i="5"/>
  <c r="R65" i="5" s="1"/>
  <c r="S66" i="5"/>
  <c r="T66" i="5"/>
  <c r="T65" i="5" s="1"/>
  <c r="R73" i="5"/>
  <c r="R72" i="5" s="1"/>
  <c r="R71" i="5" s="1"/>
  <c r="R70" i="5" s="1"/>
  <c r="R77" i="5"/>
  <c r="R78" i="5"/>
  <c r="S80" i="5"/>
  <c r="S83" i="5"/>
  <c r="S82" i="5" s="1"/>
  <c r="R84" i="5"/>
  <c r="S84" i="5"/>
  <c r="T84" i="5"/>
  <c r="T83" i="5" s="1"/>
  <c r="T82" i="5" s="1"/>
  <c r="T81" i="5" s="1"/>
  <c r="T80" i="5" s="1"/>
  <c r="S91" i="5"/>
  <c r="T91" i="5"/>
  <c r="Q92" i="5"/>
  <c r="Q91" i="5" s="1"/>
  <c r="Q83" i="5" s="1"/>
  <c r="Q82" i="5" s="1"/>
  <c r="Q81" i="5" s="1"/>
  <c r="Q80" i="5" s="1"/>
  <c r="Q103" i="5" s="1"/>
  <c r="R92" i="5"/>
  <c r="R91" i="5" s="1"/>
  <c r="R98" i="5"/>
  <c r="R21" i="5" l="1"/>
  <c r="R20" i="5" s="1"/>
  <c r="R19" i="5" s="1"/>
  <c r="R18" i="5" s="1"/>
  <c r="R10" i="5"/>
  <c r="R83" i="5"/>
  <c r="R82" i="5" s="1"/>
  <c r="R81" i="5" s="1"/>
  <c r="R80" i="5" s="1"/>
  <c r="R11" i="4"/>
  <c r="R13" i="4"/>
  <c r="S13" i="4"/>
  <c r="S11" i="4" s="1"/>
  <c r="R14" i="4"/>
  <c r="S14" i="4"/>
  <c r="Q15" i="4"/>
  <c r="Q14" i="4" s="1"/>
  <c r="Q13" i="4" s="1"/>
  <c r="Q11" i="4" s="1"/>
  <c r="R15" i="4"/>
  <c r="S15" i="4"/>
  <c r="Q20" i="4"/>
  <c r="Q19" i="4" s="1"/>
  <c r="P21" i="4"/>
  <c r="P20" i="4" s="1"/>
  <c r="P19" i="4" s="1"/>
  <c r="R21" i="4"/>
  <c r="R20" i="4" s="1"/>
  <c r="R19" i="4" s="1"/>
  <c r="P22" i="4"/>
  <c r="R22" i="4"/>
  <c r="S22" i="4"/>
  <c r="S21" i="4" s="1"/>
  <c r="S20" i="4" s="1"/>
  <c r="S19" i="4" s="1"/>
  <c r="Q31" i="4"/>
  <c r="Q30" i="4" s="1"/>
  <c r="Q32" i="4"/>
  <c r="R32" i="4"/>
  <c r="R31" i="4" s="1"/>
  <c r="R30" i="4" s="1"/>
  <c r="Q33" i="4"/>
  <c r="R33" i="4"/>
  <c r="S33" i="4"/>
  <c r="S32" i="4" s="1"/>
  <c r="S31" i="4" s="1"/>
  <c r="S30" i="4" s="1"/>
  <c r="R42" i="4"/>
  <c r="R41" i="4" s="1"/>
  <c r="R40" i="4" s="1"/>
  <c r="R39" i="4" s="1"/>
  <c r="S42" i="4"/>
  <c r="S41" i="4" s="1"/>
  <c r="S40" i="4" s="1"/>
  <c r="S39" i="4" s="1"/>
  <c r="R43" i="4"/>
  <c r="S43" i="4"/>
  <c r="P50" i="4"/>
  <c r="P48" i="4" s="1"/>
  <c r="P47" i="4" s="1"/>
  <c r="P46" i="4" s="1"/>
  <c r="Q50" i="4"/>
  <c r="Q49" i="4" s="1"/>
  <c r="Q48" i="4" s="1"/>
  <c r="R50" i="4"/>
  <c r="R49" i="4" s="1"/>
  <c r="R48" i="4" s="1"/>
  <c r="R47" i="4" s="1"/>
  <c r="S50" i="4"/>
  <c r="S49" i="4" s="1"/>
  <c r="S48" i="4" s="1"/>
  <c r="S47" i="4" s="1"/>
  <c r="S52" i="4"/>
  <c r="R54" i="4"/>
  <c r="P58" i="4"/>
  <c r="Q60" i="4"/>
  <c r="Q58" i="4" s="1"/>
  <c r="Q57" i="4" s="1"/>
  <c r="P63" i="4"/>
  <c r="Q63" i="4"/>
  <c r="P65" i="4"/>
  <c r="P83" i="4" s="1"/>
  <c r="R65" i="4"/>
  <c r="S65" i="4"/>
  <c r="Q67" i="4"/>
  <c r="Q66" i="4" s="1"/>
  <c r="Q65" i="4" s="1"/>
  <c r="Q80" i="4"/>
  <c r="R9" i="5" l="1"/>
  <c r="Q47" i="4"/>
  <c r="Q46" i="4"/>
  <c r="Q59" i="4"/>
  <c r="P49" i="4"/>
  <c r="C29" i="3"/>
  <c r="D29" i="3"/>
  <c r="E61" i="2"/>
  <c r="D61" i="2"/>
  <c r="E71" i="2"/>
  <c r="E70" i="2"/>
  <c r="D71" i="2"/>
  <c r="D70" i="2"/>
  <c r="D24" i="3"/>
  <c r="D20" i="3"/>
</calcChain>
</file>

<file path=xl/sharedStrings.xml><?xml version="1.0" encoding="utf-8"?>
<sst xmlns="http://schemas.openxmlformats.org/spreadsheetml/2006/main" count="659" uniqueCount="366">
  <si>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</si>
  <si>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</si>
  <si>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</si>
  <si>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</si>
  <si>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</si>
  <si>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</si>
  <si>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</si>
  <si>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</si>
  <si>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</si>
  <si>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</si>
  <si>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</si>
  <si>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</si>
  <si>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</si>
  <si>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</si>
  <si>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</si>
  <si>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</si>
  <si>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</si>
  <si>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</si>
  <si>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</si>
  <si>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</si>
  <si>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</si>
  <si>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</si>
  <si>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</si>
  <si>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</si>
  <si>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</si>
  <si>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</si>
  <si>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</si>
  <si>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</si>
  <si>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</si>
  <si>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</si>
  <si>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</si>
  <si>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</si>
  <si>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</si>
  <si>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</si>
  <si>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</si>
  <si>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</si>
  <si>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</si>
  <si>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</si>
  <si>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</si>
  <si>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</si>
  <si>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</si>
  <si>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</si>
  <si>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</si>
  <si>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</si>
  <si>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</si>
  <si>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1 06 06000 00 0000 110</t>
  </si>
  <si>
    <t>Земельный налог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</si>
  <si>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</si>
  <si>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</si>
  <si>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</si>
  <si>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</si>
  <si>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</si>
  <si>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</si>
  <si>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</si>
  <si>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3 00 00000 00 0000 000</t>
  </si>
  <si>
    <t>3 02 00000 00 0000 000</t>
  </si>
  <si>
    <t>3 02 01000 00 0000 130</t>
  </si>
  <si>
    <t>3 02 01050 10 0000 130</t>
  </si>
  <si>
    <t>3 02 02000 00 0000 440</t>
  </si>
  <si>
    <t>3 02 02050 10 0000 440</t>
  </si>
  <si>
    <t>3 03 00000 00 0000 000</t>
  </si>
  <si>
    <t>3 03 99000 00 0000 180</t>
  </si>
  <si>
    <t>3 03 99050 10 0000 180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</si>
  <si>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</si>
  <si>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</si>
  <si>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</si>
  <si>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</si>
  <si>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</si>
  <si>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</si>
  <si>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</si>
  <si>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</si>
  <si>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</si>
  <si>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</si>
  <si>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</si>
  <si>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</si>
  <si>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</si>
  <si>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</si>
  <si>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0800</t>
  </si>
  <si>
    <t>0801</t>
  </si>
  <si>
    <t>1 05 03010 01 0000 110</t>
  </si>
  <si>
    <t>Национальная экономика</t>
  </si>
  <si>
    <t>0400</t>
  </si>
  <si>
    <t>0409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</si>
  <si>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</si>
  <si>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</si>
  <si>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</si>
  <si>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</si>
  <si>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</si>
  <si>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</si>
  <si>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</si>
  <si>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</si>
  <si>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</si>
  <si>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</si>
  <si>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</si>
  <si>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</si>
  <si>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</si>
  <si>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1 05 01000 00 0000 110</t>
  </si>
  <si>
    <t>1 01 02010 01 0000 110</t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</si>
  <si>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</si>
  <si>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</si>
  <si>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</si>
  <si>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Земельный   налог, с организаций</t>
  </si>
  <si>
    <t xml:space="preserve">депутатов Спасского сельсовета </t>
  </si>
  <si>
    <t>Доходы бюджета -Всего: втом числе :</t>
  </si>
  <si>
    <t>1 11 05000 00 0000 120</t>
  </si>
  <si>
    <t>1 11 05030 00 0000 120</t>
  </si>
  <si>
    <t>Дотации бюджетам  сельских поселений на выравнивание бюджетной обеспеченности</t>
  </si>
  <si>
    <t>106 060431 01 0000 110</t>
  </si>
  <si>
    <t>106 06040 00 0000 110</t>
  </si>
  <si>
    <t>111 05035 10 0000 120</t>
  </si>
  <si>
    <t>106 060431 00 0000 110</t>
  </si>
  <si>
    <t>105 01010 01 00000 110</t>
  </si>
  <si>
    <t>1 06 06030 00  0000 110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</si>
  <si>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</si>
  <si>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</si>
  <si>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</si>
  <si>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</si>
  <si>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</si>
  <si>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границах сельских поселенимй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</si>
  <si>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</si>
  <si>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</si>
  <si>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</si>
  <si>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</si>
  <si>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</si>
  <si>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</si>
  <si>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хозяйство(дорожные фонды)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</si>
  <si>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</si>
  <si>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2021 год</t>
  </si>
  <si>
    <t>2022 год</t>
  </si>
  <si>
    <t>1 05 01011 01 1000 110</t>
  </si>
  <si>
    <t>1 03 02261 01 0000 110</t>
  </si>
  <si>
    <t>1 03 0225101 0000 110</t>
  </si>
  <si>
    <t>1 03 02241 01 0000 110</t>
  </si>
  <si>
    <t>1 03 0223101 0000 110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</si>
  <si>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нормативапм,установленным Федеральным бюджете в целях формирования дорожных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</si>
  <si>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</si>
  <si>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</si>
  <si>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</si>
  <si>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1 01 02010 01 1000 110</t>
  </si>
  <si>
    <t>1 05 03010 01 1000 110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</si>
  <si>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</si>
  <si>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 поселений</t>
  </si>
  <si>
    <t>106 06033 10 0000 100</t>
  </si>
  <si>
    <t>1 06 06033 10 1000 110</t>
  </si>
  <si>
    <t>Доходы от сдачи в аренду имущества, находящегося в оперативном управлении управлении органов государственной власти,органов местного самоуправления,государственных внебюджетных фондов и созданных ими учреждений (за исключением имущества  бюджетных и автономных учреждений)</t>
  </si>
  <si>
    <t xml:space="preserve">Дотации бюджетам субъектов Российской Федерации </t>
  </si>
  <si>
    <t>Дотации выравнивание бюджетной обеспеченности</t>
  </si>
  <si>
    <t>202 30000 00 0000 150</t>
  </si>
  <si>
    <t>2 02 10001 00 0000 150</t>
  </si>
  <si>
    <t>2 02 15001 00 0000 150</t>
  </si>
  <si>
    <t>2 02 15001 10 0000 150</t>
  </si>
  <si>
    <t>депутатов Спасского сельсовета</t>
  </si>
  <si>
    <t>Приложение 5</t>
  </si>
  <si>
    <t>Приложение №6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</si>
  <si>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</si>
  <si>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</si>
  <si>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Приложение 1</t>
  </si>
  <si>
    <t>на 2021 год  и на плановый период 2022 и 2023 годов</t>
  </si>
  <si>
    <t>Поступление доходов в местный бюджет Спасского сельсовета по кодам видов доходов  на 2021 год  и на плановый период 2022 и 2023 годов</t>
  </si>
  <si>
    <t>2023 год</t>
  </si>
  <si>
    <t>000 10102030010000110</t>
  </si>
  <si>
    <t>Субсидии бюджетам на софинансирование капитальных вложений в объекты государственной (муниципальной)собственности в рамках обеспечения комплексного развития сельских территории</t>
  </si>
  <si>
    <t>Субсидии бюджетам сельских поселений на софинансирование капитальных вложений в объекты государствееной (муниципальной ) собственности в рамках обеспечения комплексного развития сельских территорий</t>
  </si>
  <si>
    <t>итого доходов</t>
  </si>
  <si>
    <t xml:space="preserve"> 2022 -2023 годы</t>
  </si>
  <si>
    <t>18210102030011000110</t>
  </si>
  <si>
    <t>202 27576 10 000 150</t>
  </si>
  <si>
    <t>202 27576 00 000 150</t>
  </si>
  <si>
    <t>Итого расходов</t>
  </si>
  <si>
    <t>Рапределение бюджетных ассигнований местного бюджета  на 2021 год</t>
  </si>
  <si>
    <t xml:space="preserve"> и на плановый период 2022 и 2023 годов по разделам и подразделам расходов классификации расходов  бюджетов</t>
  </si>
  <si>
    <t>к проекту  решения Совета</t>
  </si>
  <si>
    <t>к проекту  решения совета</t>
  </si>
  <si>
    <t>к  проекту решения Совета</t>
  </si>
  <si>
    <t>0500</t>
  </si>
  <si>
    <t>Жилищно-коммунальное хозяйство</t>
  </si>
  <si>
    <t>0503</t>
  </si>
  <si>
    <t xml:space="preserve">Благоустройство </t>
  </si>
  <si>
    <t>0113</t>
  </si>
  <si>
    <t>Другие общегосударственные вопросы</t>
  </si>
  <si>
    <t>Субвенции бюджетам бюджетной системы Россиской Фндерации</t>
  </si>
  <si>
    <t>202 29999 00 0000 150</t>
  </si>
  <si>
    <t xml:space="preserve">Прочие неналоговые доходы </t>
  </si>
  <si>
    <t>Инициативные платежи ,зачисляемые в бюджеты</t>
  </si>
  <si>
    <t>117 00000 00 0000 000</t>
  </si>
  <si>
    <t>117 15000 00 0000 150</t>
  </si>
  <si>
    <t>культура</t>
  </si>
  <si>
    <t>202 16001 00 0000 150</t>
  </si>
  <si>
    <t>202 16001 10 0000 150</t>
  </si>
  <si>
    <t>2022год</t>
  </si>
  <si>
    <t>физическая культура и спорт</t>
  </si>
  <si>
    <t xml:space="preserve">физическая культура </t>
  </si>
  <si>
    <t>202 29999 10 0000 150</t>
  </si>
  <si>
    <t>202 20000 000 000 150</t>
  </si>
  <si>
    <t>202 35118 10 0000 150</t>
  </si>
  <si>
    <t>202 49999 00 0000 150</t>
  </si>
  <si>
    <t>Субвенции бюджетам бюджетной системы Российской Федерации</t>
  </si>
  <si>
    <t>202 35118 00 00000 150</t>
  </si>
  <si>
    <t>202 40000 00 0000 150</t>
  </si>
  <si>
    <t>202 49999 10 0000 150</t>
  </si>
  <si>
    <t>Прочие межбюджетные трасферты,передаваемые бюджетам</t>
  </si>
  <si>
    <t>Иные межбюджетные трансферты</t>
  </si>
  <si>
    <t>Прочие субсидии бюджетам сельских поселений</t>
  </si>
  <si>
    <t>Субсидии бюджетам бюджетной системы Российской Федерации(межбюджетные субсидии)</t>
  </si>
  <si>
    <t>Дотации бюджетам сельских поселений на выравнивание бюджетной обеспеченности из бюджетов муниципальных районов</t>
  </si>
  <si>
    <t>Дотации на выровнивание бюджетной обеспеченности из бюджетов муниципальных районов,городских округов с внутригородским делением</t>
  </si>
  <si>
    <t>Земельный налог с физических лиц, обладающих земельным участком, расположеннымв границах поселений(сумма платежа (перерасчеты,недоимка и задолжность по соотвествующему платежу,в том числе по отмененному)</t>
  </si>
  <si>
    <t>Земельный налог с физических лиц, обладающих земельным участком, расположенным в границах поселений</t>
  </si>
  <si>
    <t>Земельный налог с  физических лиц</t>
  </si>
  <si>
    <t>Земельный налог с организаций, обладающих земельным участком, расположенным границах сельских поселенимй(сумма платежа (перерасчеты,недоимка и задолжность по соотвествующему платежу,в том числе по отмененному)</t>
  </si>
  <si>
    <t>Налог надоходы физических лиц с доходов ,полученных физическими лицами в соотвествии со статьей 228 Налогового кодекса Российской Федерации</t>
  </si>
  <si>
    <t>Налог на доходы физических лиц с доходов,полученных физическими лицами в соотвествии  со статьей 228Наловогокодекса Российской Федерации</t>
  </si>
  <si>
    <t>Культура , кинематография</t>
  </si>
  <si>
    <t>1100</t>
  </si>
  <si>
    <t xml:space="preserve">Прочие межбюджетные трансферты ,передаваемые бюджетам сельских поселений </t>
  </si>
  <si>
    <t>204 00000 00 0000 150</t>
  </si>
  <si>
    <t>204 05000 10 0000 150</t>
  </si>
  <si>
    <t>204 05099 10 0000 150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</si>
  <si>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</si>
  <si>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</si>
  <si>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</si>
  <si>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 xml:space="preserve">  11 ноября 2021 года</t>
  </si>
  <si>
    <t>11 ноября  2021 года №34</t>
  </si>
  <si>
    <t>11 ноября 2021 №45</t>
  </si>
  <si>
    <t>№45</t>
  </si>
  <si>
    <t>117 15030 10 0004 150</t>
  </si>
  <si>
    <t>Инициативные платежи, зачисляемые в бюджеты сельских поселений (средства, поступающие на монтаж (демонтаж) спортивной (игровой, спортивно-игровой) площадки)</t>
  </si>
  <si>
    <t>Изменения</t>
  </si>
  <si>
    <t>х</t>
  </si>
  <si>
    <t>ИТОГО ПО РАЗДЕЛАМ РАСХОДОВ</t>
  </si>
  <si>
    <t>656П5S1401</t>
  </si>
  <si>
    <t>Иные закупки товаров, работ и услуг для обеспечения государственных (муниципальных) нужд</t>
  </si>
  <si>
    <t>Приоритетный проект "Устройство минифутбольного поля (Реализация инициативных проектов )</t>
  </si>
  <si>
    <t>Подпрограмма "Развитие культуры  спорта на территории муниципального образования  Спасский  сельсовет"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</si>
  <si>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 годы"</t>
  </si>
  <si>
    <t>Физическая культура и спорт</t>
  </si>
  <si>
    <t>Финансовое обеспечение мероприятий ,направленных на развитие культуры на территории муниципального образования</t>
  </si>
  <si>
    <t>Финансирование социально-значимых мероприятий</t>
  </si>
  <si>
    <t>иные межбюджетныеттрансферты</t>
  </si>
  <si>
    <t>повышение заработной платы работникам культуры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</si>
  <si>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</si>
  <si>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Подпрограмма «Развитие культуры  и спорта на территории муниципального образования Спасский  сельсовет»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</si>
  <si>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2018-2024 годы "</t>
  </si>
  <si>
    <t>Культура</t>
  </si>
  <si>
    <t>КУЛЬТУРА, КИНЕМАТОГРАФИЯ</t>
  </si>
  <si>
    <t xml:space="preserve">Иные закупки товаров ,работ и услуг для обеспечения государственных (муниципальных) нужд </t>
  </si>
  <si>
    <t>Финансовое обеспечение мероприятий по благоустройство на территории муниципального образования поселения</t>
  </si>
  <si>
    <t>65500L5760</t>
  </si>
  <si>
    <t>Обеспечение комплексного развития сельских территорий</t>
  </si>
  <si>
    <t>Подпрограмма "Благоустройство на территории муниципального образования Спасский сельсовет"</t>
  </si>
  <si>
    <t>Благоустройство</t>
  </si>
  <si>
    <t>ЖИЛИЩНО_КОММУНАЛЬНОЕ ХОЗЯЙСТВО</t>
  </si>
  <si>
    <t>Иные закупки, товаров работ  и услуг для обеспечения государственных(муниципальных) нужд</t>
  </si>
  <si>
    <t>Содержание и ремонт, капитальный ремонт автомобильных дорог общего пользования и искусственных сооружений на них</t>
  </si>
  <si>
    <t>Подпрограмма «Развитие дорожного хозяйства на территории муниципального образования Спасский сельсовет»</t>
  </si>
  <si>
    <t>Дорожное хозяйство (дорожные фонды)</t>
  </si>
  <si>
    <t>НАЦИОНАЛЬНАЯ ЭКОНОМИКА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</si>
  <si>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</si>
  <si>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Подпрограмма «Обеспечение пожарной безопасности на территории муниципального образования  Спасский сельсовет»</t>
  </si>
  <si>
    <t>НАЦИОНАЛЬНАЯ БЕЗОПАСНОСТЬ И ПРАВООХРАНИТЕЛЬНАЯ ДЕЯТЕЛЬНОСТЬ</t>
  </si>
  <si>
    <t>Иные закупки товаров, работ и услуг для государственных (муниципальных) нужд</t>
  </si>
  <si>
    <t>Расходы на выплаты персоналу государственных (муниципальных) органов</t>
  </si>
  <si>
    <t xml:space="preserve">Осуществление  первичного воинского учета на территориях, где отсутствуют военные комисариаты </t>
  </si>
  <si>
    <t xml:space="preserve">Подпрограмма «Обеспечение осуществления части, переданных органами власти другого уровня, полномочий» </t>
  </si>
  <si>
    <t>НАЦИОНАЛЬНАЯ ОБОРОНА</t>
  </si>
  <si>
    <t>Уплата налогов, сборов и иных платежей</t>
  </si>
  <si>
    <t>Членские взносы в Совет (ассоциации) муниципальных образований</t>
  </si>
  <si>
    <t>Непрограмное направление расходов (непрограммные мероприятия)</t>
  </si>
  <si>
    <t>другие общегосударственные вопросы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</si>
  <si>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</si>
  <si>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"Осуществление деятельности аппарата управления администрации муниципального образования Спасский сельсовет"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</si>
  <si>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</si>
  <si>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Исполнение судебных актов</t>
  </si>
  <si>
    <t xml:space="preserve">Иные межбюджетныее трансферты </t>
  </si>
  <si>
    <t>Вывеска " Избирательный участок "№1506</t>
  </si>
  <si>
    <t>Аппарат администрации муниципального образования</t>
  </si>
  <si>
    <t>Подпрограмма "Осуществление деятельности аппарата управления 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</si>
  <si>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</si>
  <si>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</si>
  <si>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Муниципальная программа "Реализация муниципальной политики на территории муниципального образования  Спасс кий сельсовет Саракташского района Оренбургской области на 2018-2024 годы"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</si>
  <si>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</si>
  <si>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</si>
  <si>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 xml:space="preserve">изменение </t>
  </si>
  <si>
    <t>КВР</t>
  </si>
  <si>
    <t>КЦСР</t>
  </si>
  <si>
    <t>Подраздел</t>
  </si>
  <si>
    <t>Раздел</t>
  </si>
  <si>
    <t>Наименование</t>
  </si>
  <si>
    <t>(руб.)</t>
  </si>
  <si>
    <t>Распределение бюджетных ассигнований из местного бюджета на 2021 год и на плановый период 2022-2023 года по разделам и подразделам, целевым статьям и видам расходов классификации расходов  бюджетов</t>
  </si>
  <si>
    <t>11 ноября  2021 года №45</t>
  </si>
  <si>
    <t>Спасского сельсовета</t>
  </si>
  <si>
    <t>к   проекту решения Совета депутатов</t>
  </si>
  <si>
    <t>Приложение № 7</t>
  </si>
  <si>
    <t>____________________</t>
  </si>
  <si>
    <t/>
  </si>
  <si>
    <t>ИТОГО РАСХОДОВ</t>
  </si>
  <si>
    <t>Прочая закупка товаров, работ и услуг</t>
  </si>
  <si>
    <t xml:space="preserve">иные закукупки товаров,работ и услуг для государственных (муниципальных) нужд </t>
  </si>
  <si>
    <t>Приоритетный проект "Устройство минифутбольного поля (Реализация  инициативных проектов )</t>
  </si>
  <si>
    <t xml:space="preserve">Физическая культура </t>
  </si>
  <si>
    <t>Закупка энергетических ресурсов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</si>
  <si>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</si>
  <si>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иные межбюджетные трасферты</t>
  </si>
  <si>
    <t>иные закупки товаров,работ и услуг для обеспечения ,государственных (муниципальных) нужд</t>
  </si>
  <si>
    <t>финансирование социально-значимых мероприятий</t>
  </si>
  <si>
    <t>540</t>
  </si>
  <si>
    <t>Финансовое обеспечение части переданных полномочий по организации досуга 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</si>
  <si>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2018-2024годы"</t>
  </si>
  <si>
    <t xml:space="preserve">Иные закупки товаров,работ и услуг для госудларственных (муниципальных )нужд </t>
  </si>
  <si>
    <t>финансовое обеспечение мероприятий по благоустройству территории муниципального  образования</t>
  </si>
  <si>
    <t>БЛАГОУСТРОЙСТВО</t>
  </si>
  <si>
    <t>ЖИЛИЩНО-КОММУНАЛЬНОЕ ХОЗЯЙСТВО</t>
  </si>
  <si>
    <t>Прочая закупка товаров, работ и услуг для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</si>
  <si>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</si>
  <si>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Подпрограмма "Развитие дорожного хозяйства на территории муниципального образования  Спасский 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</si>
  <si>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</si>
  <si>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 "Обеспечение пожарной безопасности на территории муниципального образования Спасский сельсовет"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</si>
  <si>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</si>
  <si>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</si>
  <si>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 xml:space="preserve">Осуществление первичного воинского учета на территориях, где отсутствуют военные комиссариаты </t>
  </si>
  <si>
    <t>Подпрограмма "Обеспечение осуществления части, переданных органами власти другого уровня, полномочий"</t>
  </si>
  <si>
    <t>Уплата иных платежей</t>
  </si>
  <si>
    <t>Уплата  иных платежей</t>
  </si>
  <si>
    <t>Уплата налогов на имущество организаций</t>
  </si>
  <si>
    <t>Исполнение судебных актов РФ и мировых соглашений по возмещению приченного вреда</t>
  </si>
  <si>
    <t>240</t>
  </si>
  <si>
    <t>120</t>
  </si>
  <si>
    <t>Администрация  Спасского сельсовета</t>
  </si>
  <si>
    <t>изменения</t>
  </si>
  <si>
    <t>КВСР</t>
  </si>
  <si>
    <t>Ведомственная структура расходов местного бюджета на 2021 год и плановый период 2022-2023</t>
  </si>
  <si>
    <t xml:space="preserve">11 ноября  2021 </t>
  </si>
  <si>
    <t>,</t>
  </si>
  <si>
    <t>Приложение № 8 к  решения совета</t>
  </si>
  <si>
    <t>Итого</t>
  </si>
  <si>
    <t>850</t>
  </si>
  <si>
    <t>7700095100</t>
  </si>
  <si>
    <t>000</t>
  </si>
  <si>
    <t>Членские взносы в Совет (ассоциацию) муниципальных образований</t>
  </si>
  <si>
    <t>7700000000</t>
  </si>
  <si>
    <t>Непрограммное направление расходов (непрограммные мероприятия)</t>
  </si>
  <si>
    <t>ФИЗИЧЕСКАЯ КУЛЬТУРА</t>
  </si>
  <si>
    <t>ФИЗИЧЕСКАЯ КУЛЬТУРА И СПОРТ</t>
  </si>
  <si>
    <t>Приоритетный проект "Устройство минифутбольного поля (реализация инициативных проектов)</t>
  </si>
  <si>
    <t>Подпрограмма "Развитие культуры спорта на территории муниципального образования Спасский сельсовет"</t>
  </si>
  <si>
    <t>Повышение заработной платы работников муниципальных учреждений культуры</t>
  </si>
  <si>
    <t>Подпрограмма "Развитие культуры на территории муниципального образования Спасский сельсовет"</t>
  </si>
  <si>
    <t>Финансовое обеспечение мероприятий по благоустройству территории муниципального образования поселения</t>
  </si>
  <si>
    <t>Подпрограмма "Благоустройство территории муниципального образования Спасский сельсовет"</t>
  </si>
  <si>
    <t>Подпрограмма "Развитие дорожного хозяйства на территории муниципального образования Спасский сельсовет"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</si>
  <si>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</si>
  <si>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"Обеспечение пожарной безопасности на территории муниципального образования Спасский сельсовет"</t>
  </si>
  <si>
    <t>Осуществление первичного воинского учета на территориях, где отсутствуют военные комиссариаты</t>
  </si>
  <si>
    <t>Подпрограмма "Обеспечение осуществления части, переданных органами власти другого уровня, полномочий</t>
  </si>
  <si>
    <t>Подпрограмма "Осуществление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</si>
  <si>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2018-2024 годы"</t>
  </si>
  <si>
    <t>ВР</t>
  </si>
  <si>
    <t>ПР</t>
  </si>
  <si>
    <t>РЗ</t>
  </si>
  <si>
    <t>ЦСР</t>
  </si>
  <si>
    <t>РАСПРЕДЕЛЕНИЕ БЮДЖЕТНЫХ АССИГНОВАНИЙ МЕСТНОГО БЮДЖЕТА ПО ЦЕЛЕВЫМ СТАТЬЯМ, МУНИЦИПАЛЬНЫМ ПРОГРАММАМ Спасского 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</si>
  <si>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от 11 ноября 2021 года № 45</t>
  </si>
  <si>
    <t>Спасского совета</t>
  </si>
  <si>
    <t>к решению Совета депутатов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</si>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</sst>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00"/>
    <numFmt numFmtId="166" formatCode="0000000000"/>
    <numFmt numFmtId="167" formatCode="00"/>
    <numFmt numFmtId="168" formatCode="0000"/>
    <numFmt numFmtId="169" formatCode="#,##0.00;[Red]\-#,##0.00;0.00"/>
  </numFmts>
  <fonts count="4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1" fillId="0" borderId="0"/>
    <xf numFmtId="0" fontId="11" fillId="0" borderId="0"/>
    <xf numFmtId="0" fontId="20" fillId="0" borderId="0"/>
    <xf numFmtId="0" fontId="1" fillId="0" borderId="0"/>
  </cellStyleXfs>
  <cellXfs count="45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3" fontId="4" fillId="0" borderId="0" xfId="0" applyNumberFormat="1" applyFont="1"/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3" fontId="5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3" fontId="7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/>
    </xf>
    <xf numFmtId="49" fontId="10" fillId="0" borderId="1" xfId="0" applyNumberFormat="1" applyFont="1" applyFill="1" applyBorder="1"/>
    <xf numFmtId="3" fontId="0" fillId="0" borderId="0" xfId="0" applyNumberFormat="1"/>
    <xf numFmtId="3" fontId="4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13" fillId="0" borderId="0" xfId="0" applyFont="1"/>
    <xf numFmtId="164" fontId="2" fillId="0" borderId="1" xfId="0" applyNumberFormat="1" applyFont="1" applyFill="1" applyBorder="1" applyAlignment="1">
      <alignment horizontal="justify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3" fontId="5" fillId="0" borderId="0" xfId="0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vertical="top" wrapText="1"/>
    </xf>
    <xf numFmtId="3" fontId="7" fillId="0" borderId="0" xfId="0" applyNumberFormat="1" applyFont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3" fontId="2" fillId="0" borderId="0" xfId="0" applyNumberFormat="1" applyFont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49" fontId="10" fillId="0" borderId="0" xfId="0" applyNumberFormat="1" applyFont="1" applyFill="1" applyBorder="1"/>
    <xf numFmtId="0" fontId="10" fillId="0" borderId="0" xfId="0" applyFont="1" applyFill="1" applyBorder="1" applyAlignment="1">
      <alignment horizontal="justify" vertical="center"/>
    </xf>
    <xf numFmtId="0" fontId="4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center" wrapText="1"/>
    </xf>
    <xf numFmtId="0" fontId="18" fillId="2" borderId="3" xfId="0" applyFont="1" applyFill="1" applyBorder="1" applyAlignment="1">
      <alignment horizontal="left" vertical="top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0" fontId="17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justify" vertical="center" wrapText="1"/>
    </xf>
    <xf numFmtId="2" fontId="2" fillId="0" borderId="0" xfId="0" applyNumberFormat="1" applyFont="1" applyAlignment="1"/>
    <xf numFmtId="2" fontId="2" fillId="0" borderId="0" xfId="0" applyNumberFormat="1" applyFont="1" applyAlignment="1">
      <alignment horizontal="left"/>
    </xf>
    <xf numFmtId="2" fontId="0" fillId="0" borderId="0" xfId="0" applyNumberFormat="1"/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0" xfId="0" applyNumberFormat="1" applyFont="1" applyAlignment="1">
      <alignment horizontal="right" wrapText="1"/>
    </xf>
    <xf numFmtId="2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vertical="top" wrapText="1"/>
    </xf>
    <xf numFmtId="0" fontId="20" fillId="0" borderId="0" xfId="3"/>
    <xf numFmtId="2" fontId="20" fillId="0" borderId="0" xfId="3" applyNumberFormat="1"/>
    <xf numFmtId="0" fontId="18" fillId="0" borderId="0" xfId="3" applyFont="1" applyAlignment="1">
      <alignment vertical="center"/>
    </xf>
    <xf numFmtId="0" fontId="21" fillId="0" borderId="0" xfId="3" applyFont="1" applyAlignment="1">
      <alignment vertical="center" wrapText="1"/>
    </xf>
    <xf numFmtId="2" fontId="21" fillId="0" borderId="0" xfId="3" applyNumberFormat="1" applyFont="1" applyAlignment="1">
      <alignment vertical="center" wrapText="1"/>
    </xf>
    <xf numFmtId="0" fontId="22" fillId="0" borderId="0" xfId="3" applyFont="1" applyAlignment="1">
      <alignment horizontal="right" vertical="center" wrapText="1"/>
    </xf>
    <xf numFmtId="2" fontId="22" fillId="0" borderId="0" xfId="3" applyNumberFormat="1" applyFont="1" applyAlignment="1">
      <alignment horizontal="right" vertical="center" wrapText="1"/>
    </xf>
    <xf numFmtId="0" fontId="23" fillId="0" borderId="0" xfId="3" applyFont="1" applyBorder="1" applyAlignment="1">
      <alignment horizontal="right" vertical="center" wrapText="1"/>
    </xf>
    <xf numFmtId="2" fontId="22" fillId="0" borderId="0" xfId="3" applyNumberFormat="1" applyFont="1" applyBorder="1" applyAlignment="1">
      <alignment horizontal="right" vertical="center" wrapText="1"/>
    </xf>
    <xf numFmtId="0" fontId="22" fillId="0" borderId="0" xfId="3" applyFont="1" applyBorder="1" applyAlignment="1">
      <alignment horizontal="right" vertical="center" wrapText="1"/>
    </xf>
    <xf numFmtId="0" fontId="23" fillId="0" borderId="0" xfId="3" applyFont="1" applyAlignment="1">
      <alignment horizontal="right" vertical="center" wrapText="1"/>
    </xf>
    <xf numFmtId="2" fontId="23" fillId="0" borderId="4" xfId="3" applyNumberFormat="1" applyFont="1" applyBorder="1" applyAlignment="1">
      <alignment horizontal="center" vertical="center" wrapText="1"/>
    </xf>
    <xf numFmtId="4" fontId="23" fillId="0" borderId="6" xfId="3" applyNumberFormat="1" applyFont="1" applyBorder="1" applyAlignment="1">
      <alignment horizontal="center" vertical="center" wrapText="1"/>
    </xf>
    <xf numFmtId="2" fontId="23" fillId="0" borderId="7" xfId="3" applyNumberFormat="1" applyFont="1" applyBorder="1" applyAlignment="1">
      <alignment horizontal="center" vertical="center" wrapText="1"/>
    </xf>
    <xf numFmtId="4" fontId="24" fillId="0" borderId="9" xfId="3" applyNumberFormat="1" applyFont="1" applyBorder="1" applyAlignment="1">
      <alignment horizontal="right" vertical="center" wrapText="1"/>
    </xf>
    <xf numFmtId="4" fontId="24" fillId="0" borderId="10" xfId="3" applyNumberFormat="1" applyFont="1" applyBorder="1" applyAlignment="1">
      <alignment horizontal="right" vertical="center" wrapText="1"/>
    </xf>
    <xf numFmtId="4" fontId="24" fillId="0" borderId="10" xfId="3" applyNumberFormat="1" applyFont="1" applyBorder="1" applyAlignment="1">
      <alignment horizontal="center" vertical="center" wrapText="1"/>
    </xf>
    <xf numFmtId="2" fontId="24" fillId="0" borderId="10" xfId="3" applyNumberFormat="1" applyFont="1" applyBorder="1" applyAlignment="1">
      <alignment horizontal="right" vertical="center" wrapText="1"/>
    </xf>
    <xf numFmtId="165" fontId="24" fillId="0" borderId="10" xfId="3" applyNumberFormat="1" applyFont="1" applyBorder="1" applyAlignment="1">
      <alignment horizontal="right" vertical="center" wrapText="1"/>
    </xf>
    <xf numFmtId="166" fontId="24" fillId="0" borderId="10" xfId="3" applyNumberFormat="1" applyFont="1" applyBorder="1" applyAlignment="1">
      <alignment horizontal="right" vertical="center" wrapText="1"/>
    </xf>
    <xf numFmtId="167" fontId="24" fillId="0" borderId="10" xfId="3" applyNumberFormat="1" applyFont="1" applyBorder="1" applyAlignment="1">
      <alignment horizontal="right" vertical="center" wrapText="1"/>
    </xf>
    <xf numFmtId="0" fontId="24" fillId="0" borderId="1" xfId="3" applyFont="1" applyBorder="1" applyAlignment="1">
      <alignment horizontal="left" vertical="center" wrapText="1"/>
    </xf>
    <xf numFmtId="0" fontId="24" fillId="0" borderId="10" xfId="3" applyFont="1" applyBorder="1" applyAlignment="1">
      <alignment horizontal="left" vertical="center" wrapTex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4" fontId="23" fillId="0" borderId="10" xfId="3" applyNumberFormat="1" applyFont="1" applyBorder="1" applyAlignment="1">
      <alignment horizontal="center" vertical="center" wrapText="1"/>
    </xf>
    <xf numFmtId="2" fontId="23" fillId="0" borderId="10" xfId="3" applyNumberFormat="1" applyFont="1" applyBorder="1" applyAlignment="1">
      <alignment horizontal="right" vertical="center" wrapText="1"/>
    </xf>
    <xf numFmtId="165" fontId="23" fillId="0" borderId="10" xfId="3" applyNumberFormat="1" applyFont="1" applyBorder="1" applyAlignment="1">
      <alignment horizontal="right" vertical="center" wrapText="1"/>
    </xf>
    <xf numFmtId="166" fontId="23" fillId="0" borderId="10" xfId="3" applyNumberFormat="1" applyFont="1" applyBorder="1" applyAlignment="1">
      <alignment horizontal="right" vertical="center" wrapText="1"/>
    </xf>
    <xf numFmtId="167" fontId="23" fillId="0" borderId="10" xfId="3" applyNumberFormat="1" applyFont="1" applyBorder="1" applyAlignment="1">
      <alignment horizontal="right" vertical="center" wrapText="1"/>
    </xf>
    <xf numFmtId="4" fontId="24" fillId="0" borderId="1" xfId="3" applyNumberFormat="1" applyFont="1" applyBorder="1" applyAlignment="1">
      <alignment horizontal="right" vertical="center" wrapText="1"/>
    </xf>
    <xf numFmtId="4" fontId="24" fillId="0" borderId="12" xfId="3" applyNumberFormat="1" applyFont="1" applyBorder="1" applyAlignment="1">
      <alignment horizontal="right" vertical="center" wrapText="1"/>
    </xf>
    <xf numFmtId="4" fontId="24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Border="1"/>
    <xf numFmtId="165" fontId="24" fillId="0" borderId="1" xfId="3" applyNumberFormat="1" applyFont="1" applyBorder="1" applyAlignment="1">
      <alignment horizontal="right" vertical="center" wrapText="1"/>
    </xf>
    <xf numFmtId="166" fontId="24" fillId="0" borderId="1" xfId="3" applyNumberFormat="1" applyFont="1" applyBorder="1" applyAlignment="1">
      <alignment horizontal="right" vertical="center" wrapText="1"/>
    </xf>
    <xf numFmtId="167" fontId="24" fillId="0" borderId="1" xfId="3" applyNumberFormat="1" applyFont="1" applyBorder="1" applyAlignment="1">
      <alignment horizontal="right" vertical="center" wrapText="1"/>
    </xf>
    <xf numFmtId="0" fontId="23" fillId="0" borderId="1" xfId="3" applyFont="1" applyBorder="1" applyAlignment="1">
      <alignment horizontal="left" vertical="center" wrapText="1"/>
    </xf>
    <xf numFmtId="0" fontId="23" fillId="0" borderId="13" xfId="3" applyFont="1" applyBorder="1" applyAlignment="1">
      <alignment horizontal="left" vertical="center" wrapText="1"/>
    </xf>
    <xf numFmtId="2" fontId="24" fillId="0" borderId="1" xfId="3" applyNumberFormat="1" applyFont="1" applyBorder="1" applyAlignment="1">
      <alignment horizontal="right" vertical="center" wrapText="1"/>
    </xf>
    <xf numFmtId="4" fontId="23" fillId="0" borderId="12" xfId="3" applyNumberFormat="1" applyFont="1" applyBorder="1" applyAlignment="1">
      <alignment horizontal="right" vertical="center" wrapText="1"/>
    </xf>
    <xf numFmtId="4" fontId="23" fillId="0" borderId="1" xfId="3" applyNumberFormat="1" applyFont="1" applyBorder="1" applyAlignment="1">
      <alignment horizontal="right" vertical="center" wrapText="1"/>
    </xf>
    <xf numFmtId="4" fontId="23" fillId="0" borderId="1" xfId="3" applyNumberFormat="1" applyFont="1" applyBorder="1" applyAlignment="1">
      <alignment horizontal="center" vertical="center" wrapText="1"/>
    </xf>
    <xf numFmtId="165" fontId="23" fillId="0" borderId="1" xfId="3" applyNumberFormat="1" applyFont="1" applyBorder="1" applyAlignment="1">
      <alignment horizontal="right" vertical="center" wrapText="1"/>
    </xf>
    <xf numFmtId="166" fontId="23" fillId="0" borderId="1" xfId="3" applyNumberFormat="1" applyFont="1" applyBorder="1" applyAlignment="1">
      <alignment horizontal="right" vertical="center" wrapText="1"/>
    </xf>
    <xf numFmtId="167" fontId="23" fillId="0" borderId="1" xfId="3" applyNumberFormat="1" applyFont="1" applyBorder="1" applyAlignment="1">
      <alignment horizontal="right" vertical="center" wrapText="1"/>
    </xf>
    <xf numFmtId="4" fontId="23" fillId="0" borderId="12" xfId="3" applyNumberFormat="1" applyFont="1" applyBorder="1" applyAlignment="1">
      <alignment horizontal="center" vertical="center" wrapText="1"/>
    </xf>
    <xf numFmtId="4" fontId="23" fillId="0" borderId="1" xfId="3" applyNumberFormat="1" applyFont="1" applyFill="1" applyBorder="1" applyAlignment="1">
      <alignment horizontal="center" vertical="center" wrapText="1"/>
    </xf>
    <xf numFmtId="4" fontId="24" fillId="0" borderId="12" xfId="3" applyNumberFormat="1" applyFont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2" fontId="24" fillId="0" borderId="1" xfId="3" applyNumberFormat="1" applyFont="1" applyFill="1" applyBorder="1" applyAlignment="1">
      <alignment horizontal="right" vertical="center" wrapText="1"/>
    </xf>
    <xf numFmtId="165" fontId="24" fillId="0" borderId="1" xfId="3" applyNumberFormat="1" applyFont="1" applyFill="1" applyBorder="1" applyAlignment="1">
      <alignment horizontal="right" vertical="center" wrapText="1"/>
    </xf>
    <xf numFmtId="2" fontId="23" fillId="0" borderId="1" xfId="3" applyNumberFormat="1" applyFont="1" applyFill="1" applyBorder="1" applyAlignment="1">
      <alignment horizontal="right" vertical="center" wrapText="1"/>
    </xf>
    <xf numFmtId="165" fontId="23" fillId="0" borderId="1" xfId="3" applyNumberFormat="1" applyFont="1" applyFill="1" applyBorder="1" applyAlignment="1">
      <alignment horizontal="right" vertical="center" wrapText="1"/>
    </xf>
    <xf numFmtId="4" fontId="24" fillId="0" borderId="1" xfId="3" applyNumberFormat="1" applyFont="1" applyFill="1" applyBorder="1" applyAlignment="1">
      <alignment vertical="center" wrapText="1"/>
    </xf>
    <xf numFmtId="165" fontId="24" fillId="0" borderId="1" xfId="3" applyNumberFormat="1" applyFont="1" applyFill="1" applyBorder="1" applyAlignment="1">
      <alignment vertical="center" wrapText="1"/>
    </xf>
    <xf numFmtId="2" fontId="25" fillId="0" borderId="1" xfId="3" applyNumberFormat="1" applyFont="1" applyBorder="1" applyAlignment="1">
      <alignment horizontal="right" vertical="center" wrapText="1"/>
    </xf>
    <xf numFmtId="165" fontId="25" fillId="0" borderId="1" xfId="3" applyNumberFormat="1" applyFont="1" applyBorder="1" applyAlignment="1">
      <alignment horizontal="right" vertical="center" wrapText="1"/>
    </xf>
    <xf numFmtId="166" fontId="25" fillId="0" borderId="1" xfId="3" applyNumberFormat="1" applyFont="1" applyBorder="1" applyAlignment="1">
      <alignment horizontal="right" vertical="center" wrapText="1"/>
    </xf>
    <xf numFmtId="167" fontId="25" fillId="0" borderId="1" xfId="3" applyNumberFormat="1" applyFont="1" applyBorder="1" applyAlignment="1">
      <alignment horizontal="right" vertical="center" wrapText="1"/>
    </xf>
    <xf numFmtId="0" fontId="25" fillId="0" borderId="1" xfId="3" applyFont="1" applyBorder="1" applyAlignment="1">
      <alignment horizontal="left" vertical="center" wrapText="1"/>
    </xf>
    <xf numFmtId="2" fontId="26" fillId="0" borderId="1" xfId="3" applyNumberFormat="1" applyFont="1" applyBorder="1" applyAlignment="1">
      <alignment horizontal="right" vertical="center" wrapText="1"/>
    </xf>
    <xf numFmtId="165" fontId="26" fillId="0" borderId="1" xfId="3" applyNumberFormat="1" applyFont="1" applyBorder="1" applyAlignment="1">
      <alignment horizontal="right" vertical="center" wrapText="1"/>
    </xf>
    <xf numFmtId="166" fontId="26" fillId="0" borderId="1" xfId="3" applyNumberFormat="1" applyFont="1" applyBorder="1" applyAlignment="1">
      <alignment horizontal="right" vertical="center" wrapText="1"/>
    </xf>
    <xf numFmtId="167" fontId="26" fillId="0" borderId="1" xfId="3" applyNumberFormat="1" applyFont="1" applyBorder="1" applyAlignment="1">
      <alignment horizontal="right" vertical="center" wrapText="1"/>
    </xf>
    <xf numFmtId="4" fontId="24" fillId="0" borderId="12" xfId="3" applyNumberFormat="1" applyFont="1" applyFill="1" applyBorder="1" applyAlignment="1">
      <alignment horizontal="center" vertical="center" wrapText="1"/>
    </xf>
    <xf numFmtId="166" fontId="24" fillId="0" borderId="1" xfId="3" applyNumberFormat="1" applyFont="1" applyFill="1" applyBorder="1" applyAlignment="1">
      <alignment horizontal="right" vertical="center" wrapText="1"/>
    </xf>
    <xf numFmtId="167" fontId="24" fillId="0" borderId="1" xfId="3" applyNumberFormat="1" applyFont="1" applyFill="1" applyBorder="1" applyAlignment="1">
      <alignment horizontal="right" vertical="center" wrapText="1"/>
    </xf>
    <xf numFmtId="0" fontId="24" fillId="0" borderId="1" xfId="3" applyFont="1" applyFill="1" applyBorder="1" applyAlignment="1">
      <alignment horizontal="left" vertical="center" wrapText="1"/>
    </xf>
    <xf numFmtId="4" fontId="23" fillId="0" borderId="12" xfId="3" applyNumberFormat="1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left" vertical="center" wrapText="1"/>
    </xf>
    <xf numFmtId="166" fontId="23" fillId="0" borderId="1" xfId="3" applyNumberFormat="1" applyFont="1" applyFill="1" applyBorder="1" applyAlignment="1">
      <alignment horizontal="right" vertical="center" wrapText="1"/>
    </xf>
    <xf numFmtId="167" fontId="23" fillId="0" borderId="1" xfId="3" applyNumberFormat="1" applyFont="1" applyFill="1" applyBorder="1" applyAlignment="1">
      <alignment horizontal="right" vertical="center" wrapText="1"/>
    </xf>
    <xf numFmtId="4" fontId="27" fillId="0" borderId="1" xfId="3" applyNumberFormat="1" applyFont="1" applyFill="1" applyBorder="1" applyAlignment="1">
      <alignment horizontal="right" vertical="center" wrapText="1"/>
    </xf>
    <xf numFmtId="165" fontId="28" fillId="0" borderId="1" xfId="1" applyNumberFormat="1" applyFont="1" applyFill="1" applyBorder="1" applyAlignment="1" applyProtection="1">
      <alignment horizontal="right" wrapText="1"/>
      <protection hidden="1"/>
    </xf>
    <xf numFmtId="166" fontId="28" fillId="0" borderId="1" xfId="1" applyNumberFormat="1" applyFont="1" applyFill="1" applyBorder="1" applyAlignment="1" applyProtection="1">
      <alignment horizontal="right" wrapText="1"/>
      <protection hidden="1"/>
    </xf>
    <xf numFmtId="167" fontId="28" fillId="0" borderId="1" xfId="1" applyNumberFormat="1" applyFont="1" applyFill="1" applyBorder="1" applyAlignment="1" applyProtection="1">
      <alignment wrapText="1"/>
      <protection hidden="1"/>
    </xf>
    <xf numFmtId="0" fontId="28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28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28" fillId="0" borderId="1" xfId="1" applyNumberFormat="1" applyFont="1" applyFill="1" applyBorder="1" applyAlignment="1" applyProtection="1">
      <alignment horizontal="right" vertical="center" wrapText="1"/>
      <protection hidden="1"/>
    </xf>
    <xf numFmtId="167" fontId="28" fillId="0" borderId="1" xfId="1" applyNumberFormat="1" applyFont="1" applyFill="1" applyBorder="1" applyAlignment="1" applyProtection="1">
      <alignment vertical="center" wrapText="1"/>
      <protection hidden="1"/>
    </xf>
    <xf numFmtId="2" fontId="29" fillId="0" borderId="1" xfId="3" applyNumberFormat="1" applyFont="1" applyFill="1" applyBorder="1" applyAlignment="1">
      <alignment horizontal="right" vertical="center" wrapText="1"/>
    </xf>
    <xf numFmtId="2" fontId="23" fillId="0" borderId="1" xfId="3" applyNumberFormat="1" applyFont="1" applyBorder="1" applyAlignment="1">
      <alignment horizontal="right" vertical="center" wrapText="1"/>
    </xf>
    <xf numFmtId="166" fontId="24" fillId="0" borderId="1" xfId="3" applyNumberFormat="1" applyFont="1" applyBorder="1" applyAlignment="1">
      <alignment horizontal="center" vertical="center" wrapText="1"/>
    </xf>
    <xf numFmtId="4" fontId="23" fillId="0" borderId="14" xfId="3" applyNumberFormat="1" applyFont="1" applyBorder="1" applyAlignment="1">
      <alignment horizontal="right" vertical="center" wrapText="1"/>
    </xf>
    <xf numFmtId="4" fontId="23" fillId="0" borderId="7" xfId="3" applyNumberFormat="1" applyFont="1" applyBorder="1" applyAlignment="1">
      <alignment horizontal="right" vertical="center" wrapText="1"/>
    </xf>
    <xf numFmtId="4" fontId="23" fillId="0" borderId="7" xfId="3" applyNumberFormat="1" applyFont="1" applyBorder="1" applyAlignment="1">
      <alignment horizontal="center" vertical="center" wrapText="1"/>
    </xf>
    <xf numFmtId="165" fontId="23" fillId="0" borderId="7" xfId="3" applyNumberFormat="1" applyFont="1" applyBorder="1" applyAlignment="1">
      <alignment horizontal="right" vertical="center" wrapText="1"/>
    </xf>
    <xf numFmtId="166" fontId="23" fillId="0" borderId="7" xfId="3" applyNumberFormat="1" applyFont="1" applyBorder="1" applyAlignment="1">
      <alignment horizontal="right" vertical="center" wrapText="1"/>
    </xf>
    <xf numFmtId="167" fontId="23" fillId="0" borderId="7" xfId="3" applyNumberFormat="1" applyFont="1" applyBorder="1" applyAlignment="1">
      <alignment horizontal="right" vertical="center" wrapText="1"/>
    </xf>
    <xf numFmtId="0" fontId="23" fillId="0" borderId="15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2" fontId="23" fillId="0" borderId="16" xfId="3" applyNumberFormat="1" applyFont="1" applyBorder="1" applyAlignment="1">
      <alignment horizontal="right" vertical="center" wrapText="1"/>
    </xf>
    <xf numFmtId="0" fontId="23" fillId="0" borderId="16" xfId="3" applyFont="1" applyBorder="1" applyAlignment="1">
      <alignment horizontal="right" vertical="center" wrapText="1"/>
    </xf>
    <xf numFmtId="0" fontId="20" fillId="0" borderId="0" xfId="3" applyFill="1"/>
    <xf numFmtId="0" fontId="24" fillId="0" borderId="0" xfId="3" applyFont="1" applyFill="1" applyBorder="1" applyAlignment="1">
      <alignment horizontal="right" vertical="center" wrapText="1"/>
    </xf>
    <xf numFmtId="0" fontId="24" fillId="0" borderId="0" xfId="3" applyFont="1" applyBorder="1" applyAlignment="1">
      <alignment horizontal="right" vertical="center" wrapText="1"/>
    </xf>
    <xf numFmtId="0" fontId="30" fillId="0" borderId="0" xfId="3" applyFont="1" applyBorder="1" applyAlignment="1">
      <alignment horizontal="center" vertical="center" wrapText="1"/>
    </xf>
    <xf numFmtId="2" fontId="30" fillId="0" borderId="0" xfId="3" applyNumberFormat="1" applyFont="1" applyBorder="1" applyAlignment="1">
      <alignment horizontal="right" vertical="center" wrapText="1"/>
    </xf>
    <xf numFmtId="0" fontId="30" fillId="0" borderId="0" xfId="3" applyFont="1" applyBorder="1" applyAlignment="1">
      <alignment horizontal="right" vertical="center" wrapText="1"/>
    </xf>
    <xf numFmtId="0" fontId="31" fillId="0" borderId="0" xfId="3" applyFont="1" applyFill="1" applyAlignment="1">
      <alignment vertical="center" wrapText="1"/>
    </xf>
    <xf numFmtId="0" fontId="31" fillId="0" borderId="0" xfId="3" applyFont="1" applyAlignment="1">
      <alignment vertical="center" wrapText="1"/>
    </xf>
    <xf numFmtId="2" fontId="31" fillId="0" borderId="0" xfId="3" applyNumberFormat="1" applyFont="1" applyAlignment="1">
      <alignment vertical="center" wrapText="1"/>
    </xf>
    <xf numFmtId="2" fontId="22" fillId="0" borderId="0" xfId="3" applyNumberFormat="1" applyFont="1" applyFill="1" applyAlignment="1">
      <alignment horizontal="right" vertical="center" wrapText="1"/>
    </xf>
    <xf numFmtId="0" fontId="22" fillId="0" borderId="0" xfId="3" applyFont="1" applyFill="1" applyAlignment="1">
      <alignment horizontal="right" vertical="center" wrapText="1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2" fillId="0" borderId="0" xfId="3" applyFont="1" applyAlignment="1">
      <alignment horizontal="right" vertical="center" wrapText="1"/>
    </xf>
    <xf numFmtId="4" fontId="23" fillId="0" borderId="2" xfId="3" applyNumberFormat="1" applyFont="1" applyBorder="1" applyAlignment="1">
      <alignment horizontal="center" vertical="center" wrapText="1"/>
    </xf>
    <xf numFmtId="4" fontId="23" fillId="0" borderId="10" xfId="3" applyNumberFormat="1" applyFont="1" applyBorder="1" applyAlignment="1">
      <alignment horizontal="center" vertical="center" wrapText="1"/>
    </xf>
    <xf numFmtId="0" fontId="23" fillId="0" borderId="17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167" fontId="23" fillId="0" borderId="1" xfId="3" applyNumberFormat="1" applyFont="1" applyBorder="1" applyAlignment="1">
      <alignment horizontal="right" vertical="center" wrapText="1"/>
    </xf>
    <xf numFmtId="0" fontId="22" fillId="0" borderId="0" xfId="3" applyFont="1" applyBorder="1" applyAlignment="1">
      <alignment horizontal="right" vertical="center" wrapText="1"/>
    </xf>
    <xf numFmtId="0" fontId="23" fillId="0" borderId="13" xfId="3" applyFont="1" applyBorder="1" applyAlignment="1">
      <alignment horizontal="left" vertical="center" wrapText="1"/>
    </xf>
    <xf numFmtId="0" fontId="31" fillId="0" borderId="0" xfId="3" applyFont="1" applyAlignment="1">
      <alignment horizontal="center" vertical="center" wrapText="1"/>
    </xf>
    <xf numFmtId="4" fontId="23" fillId="0" borderId="12" xfId="3" applyNumberFormat="1" applyFont="1" applyBorder="1" applyAlignment="1">
      <alignment horizontal="center" vertical="center" wrapText="1"/>
    </xf>
    <xf numFmtId="4" fontId="23" fillId="0" borderId="1" xfId="3" applyNumberFormat="1" applyFont="1" applyBorder="1" applyAlignment="1">
      <alignment horizontal="center" vertical="center" wrapText="1"/>
    </xf>
    <xf numFmtId="0" fontId="21" fillId="0" borderId="0" xfId="3" applyFont="1" applyAlignment="1">
      <alignment vertical="center" wrapText="1"/>
    </xf>
    <xf numFmtId="0" fontId="23" fillId="0" borderId="0" xfId="3" applyFont="1" applyBorder="1" applyAlignment="1">
      <alignment horizontal="center" vertical="center" wrapText="1"/>
    </xf>
    <xf numFmtId="166" fontId="23" fillId="0" borderId="1" xfId="3" applyNumberFormat="1" applyFont="1" applyBorder="1" applyAlignment="1">
      <alignment horizontal="right" vertical="center" wrapText="1"/>
    </xf>
    <xf numFmtId="0" fontId="23" fillId="0" borderId="8" xfId="3" applyFont="1" applyBorder="1" applyAlignment="1">
      <alignment horizontal="left" vertical="center" wrapText="1"/>
    </xf>
    <xf numFmtId="0" fontId="23" fillId="0" borderId="7" xfId="3" applyFont="1" applyBorder="1" applyAlignment="1">
      <alignment horizontal="left" vertical="center" wrapText="1"/>
    </xf>
    <xf numFmtId="0" fontId="23" fillId="0" borderId="1" xfId="3" applyFont="1" applyBorder="1" applyAlignment="1">
      <alignment horizontal="left" vertical="center" wrapText="1"/>
    </xf>
    <xf numFmtId="165" fontId="23" fillId="0" borderId="1" xfId="3" applyNumberFormat="1" applyFont="1" applyBorder="1" applyAlignment="1">
      <alignment horizontal="right" vertical="center" wrapText="1"/>
    </xf>
    <xf numFmtId="167" fontId="24" fillId="0" borderId="1" xfId="3" applyNumberFormat="1" applyFont="1" applyBorder="1" applyAlignment="1">
      <alignment horizontal="right" vertical="center" wrapText="1"/>
    </xf>
    <xf numFmtId="0" fontId="24" fillId="0" borderId="1" xfId="3" applyFont="1" applyBorder="1" applyAlignment="1">
      <alignment horizontal="left" vertical="center" wrapText="1"/>
    </xf>
    <xf numFmtId="0" fontId="21" fillId="0" borderId="0" xfId="3" applyFont="1" applyFill="1" applyAlignment="1">
      <alignment vertical="center" wrapText="1"/>
    </xf>
    <xf numFmtId="4" fontId="24" fillId="0" borderId="12" xfId="3" applyNumberFormat="1" applyFont="1" applyBorder="1" applyAlignment="1">
      <alignment horizontal="center" vertical="center" wrapText="1"/>
    </xf>
    <xf numFmtId="4" fontId="24" fillId="0" borderId="1" xfId="3" applyNumberFormat="1" applyFont="1" applyBorder="1" applyAlignment="1">
      <alignment horizontal="center" vertical="center" wrapText="1"/>
    </xf>
    <xf numFmtId="165" fontId="24" fillId="0" borderId="1" xfId="3" applyNumberFormat="1" applyFont="1" applyBorder="1" applyAlignment="1">
      <alignment horizontal="right" vertical="center" wrapText="1"/>
    </xf>
    <xf numFmtId="166" fontId="24" fillId="0" borderId="1" xfId="3" applyNumberFormat="1" applyFont="1" applyBorder="1" applyAlignment="1">
      <alignment horizontal="right" vertical="center" wrapText="1"/>
    </xf>
    <xf numFmtId="0" fontId="26" fillId="0" borderId="1" xfId="3" applyFont="1" applyBorder="1" applyAlignment="1">
      <alignment horizontal="left" vertical="center" wrapText="1"/>
    </xf>
    <xf numFmtId="0" fontId="25" fillId="0" borderId="1" xfId="3" applyFont="1" applyBorder="1" applyAlignment="1">
      <alignment horizontal="left" vertical="center" wrapText="1"/>
    </xf>
    <xf numFmtId="0" fontId="26" fillId="0" borderId="13" xfId="3" applyFont="1" applyBorder="1" applyAlignment="1">
      <alignment horizontal="left" vertical="center" wrapText="1"/>
    </xf>
    <xf numFmtId="0" fontId="23" fillId="0" borderId="5" xfId="3" applyFont="1" applyBorder="1" applyAlignment="1">
      <alignment horizontal="left" vertical="center" wrapText="1"/>
    </xf>
    <xf numFmtId="0" fontId="23" fillId="0" borderId="4" xfId="3" applyFont="1" applyBorder="1" applyAlignment="1">
      <alignment horizontal="left" vertical="center" wrapText="1"/>
    </xf>
    <xf numFmtId="4" fontId="23" fillId="0" borderId="7" xfId="3" applyNumberFormat="1" applyFont="1" applyBorder="1" applyAlignment="1">
      <alignment horizontal="center" vertical="center" wrapText="1"/>
    </xf>
    <xf numFmtId="4" fontId="23" fillId="0" borderId="4" xfId="3" applyNumberFormat="1" applyFont="1" applyBorder="1" applyAlignment="1">
      <alignment horizontal="center" vertical="center" wrapText="1"/>
    </xf>
    <xf numFmtId="0" fontId="23" fillId="0" borderId="7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center" wrapText="1"/>
    </xf>
    <xf numFmtId="165" fontId="23" fillId="0" borderId="7" xfId="3" applyNumberFormat="1" applyFont="1" applyBorder="1" applyAlignment="1">
      <alignment horizontal="center" vertical="center" wrapText="1"/>
    </xf>
    <xf numFmtId="165" fontId="23" fillId="0" borderId="4" xfId="3" applyNumberFormat="1" applyFont="1" applyBorder="1" applyAlignment="1">
      <alignment horizontal="center" vertical="center" wrapText="1"/>
    </xf>
    <xf numFmtId="0" fontId="11" fillId="0" borderId="0" xfId="1"/>
    <xf numFmtId="2" fontId="11" fillId="0" borderId="0" xfId="1" applyNumberFormat="1" applyAlignment="1">
      <alignment horizontal="right"/>
    </xf>
    <xf numFmtId="0" fontId="11" fillId="0" borderId="0" xfId="1" applyAlignment="1">
      <alignment horizontal="right"/>
    </xf>
    <xf numFmtId="0" fontId="32" fillId="0" borderId="0" xfId="1" applyFont="1" applyAlignment="1">
      <alignment horizontal="justify" vertical="justify"/>
    </xf>
    <xf numFmtId="2" fontId="28" fillId="0" borderId="0" xfId="1" applyNumberFormat="1" applyFont="1" applyAlignment="1" applyProtection="1">
      <alignment horizontal="right"/>
      <protection hidden="1"/>
    </xf>
    <xf numFmtId="0" fontId="28" fillId="0" borderId="0" xfId="1" applyFont="1" applyAlignment="1" applyProtection="1">
      <alignment horizontal="right"/>
      <protection hidden="1"/>
    </xf>
    <xf numFmtId="0" fontId="28" fillId="0" borderId="0" xfId="1" applyFont="1" applyProtection="1">
      <protection hidden="1"/>
    </xf>
    <xf numFmtId="0" fontId="4" fillId="0" borderId="0" xfId="1" applyFont="1" applyAlignment="1" applyProtection="1">
      <alignment horizontal="justify" vertical="justify"/>
      <protection hidden="1"/>
    </xf>
    <xf numFmtId="0" fontId="32" fillId="0" borderId="0" xfId="1" applyFont="1" applyAlignment="1" applyProtection="1">
      <alignment horizontal="justify" vertical="justify"/>
      <protection hidden="1"/>
    </xf>
    <xf numFmtId="0" fontId="11" fillId="0" borderId="0" xfId="1" applyFont="1"/>
    <xf numFmtId="0" fontId="28" fillId="0" borderId="0" xfId="1" applyFont="1" applyAlignment="1" applyProtection="1">
      <alignment horizontal="justify" vertical="justify"/>
      <protection hidden="1"/>
    </xf>
    <xf numFmtId="0" fontId="11" fillId="0" borderId="0" xfId="1" applyProtection="1">
      <protection hidden="1"/>
    </xf>
    <xf numFmtId="0" fontId="11" fillId="0" borderId="0" xfId="1" applyFont="1" applyProtection="1">
      <protection hidden="1"/>
    </xf>
    <xf numFmtId="0" fontId="11" fillId="0" borderId="0" xfId="1" applyNumberFormat="1" applyFont="1" applyFill="1" applyAlignment="1" applyProtection="1">
      <protection hidden="1"/>
    </xf>
    <xf numFmtId="3" fontId="33" fillId="0" borderId="0" xfId="1" applyNumberFormat="1" applyFont="1" applyFill="1" applyAlignment="1" applyProtection="1">
      <protection hidden="1"/>
    </xf>
    <xf numFmtId="2" fontId="28" fillId="0" borderId="0" xfId="1" applyNumberFormat="1" applyFont="1" applyFill="1" applyAlignment="1" applyProtection="1">
      <alignment horizontal="right"/>
      <protection hidden="1"/>
    </xf>
    <xf numFmtId="0" fontId="28" fillId="0" borderId="0" xfId="1" applyNumberFormat="1" applyFont="1" applyFill="1" applyAlignment="1" applyProtection="1">
      <alignment horizontal="right"/>
      <protection hidden="1"/>
    </xf>
    <xf numFmtId="0" fontId="28" fillId="0" borderId="0" xfId="1" applyNumberFormat="1" applyFont="1" applyFill="1" applyAlignment="1" applyProtection="1">
      <protection hidden="1"/>
    </xf>
    <xf numFmtId="0" fontId="28" fillId="0" borderId="0" xfId="1" applyNumberFormat="1" applyFont="1" applyFill="1" applyAlignment="1" applyProtection="1">
      <alignment horizontal="justify" vertical="justify"/>
      <protection hidden="1"/>
    </xf>
    <xf numFmtId="0" fontId="27" fillId="0" borderId="0" xfId="1" applyNumberFormat="1" applyFont="1" applyFill="1" applyAlignment="1" applyProtection="1">
      <protection hidden="1"/>
    </xf>
    <xf numFmtId="4" fontId="33" fillId="0" borderId="18" xfId="1" applyNumberFormat="1" applyFont="1" applyFill="1" applyBorder="1" applyAlignment="1" applyProtection="1">
      <protection hidden="1"/>
    </xf>
    <xf numFmtId="4" fontId="33" fillId="0" borderId="19" xfId="1" applyNumberFormat="1" applyFont="1" applyFill="1" applyBorder="1" applyAlignment="1" applyProtection="1">
      <protection hidden="1"/>
    </xf>
    <xf numFmtId="2" fontId="34" fillId="0" borderId="19" xfId="1" applyNumberFormat="1" applyFont="1" applyFill="1" applyBorder="1" applyAlignment="1" applyProtection="1">
      <alignment horizontal="right" wrapText="1"/>
      <protection hidden="1"/>
    </xf>
    <xf numFmtId="0" fontId="34" fillId="0" borderId="19" xfId="1" applyNumberFormat="1" applyFont="1" applyFill="1" applyBorder="1" applyAlignment="1" applyProtection="1">
      <alignment horizontal="right" wrapText="1"/>
      <protection hidden="1"/>
    </xf>
    <xf numFmtId="0" fontId="28" fillId="0" borderId="19" xfId="1" applyNumberFormat="1" applyFont="1" applyFill="1" applyBorder="1" applyAlignment="1" applyProtection="1">
      <alignment wrapText="1"/>
      <protection hidden="1"/>
    </xf>
    <xf numFmtId="0" fontId="35" fillId="0" borderId="19" xfId="1" applyNumberFormat="1" applyFont="1" applyFill="1" applyBorder="1" applyAlignment="1" applyProtection="1">
      <alignment horizontal="left" vertical="justify"/>
      <protection hidden="1"/>
    </xf>
    <xf numFmtId="0" fontId="36" fillId="0" borderId="19" xfId="1" applyNumberFormat="1" applyFont="1" applyFill="1" applyBorder="1" applyAlignment="1" applyProtection="1">
      <alignment horizontal="left" vertical="justify"/>
      <protection hidden="1"/>
    </xf>
    <xf numFmtId="0" fontId="36" fillId="0" borderId="20" xfId="1" applyNumberFormat="1" applyFont="1" applyFill="1" applyBorder="1" applyAlignment="1" applyProtection="1">
      <alignment horizontal="left" vertical="justify"/>
      <protection hidden="1"/>
    </xf>
    <xf numFmtId="0" fontId="27" fillId="0" borderId="0" xfId="1" applyNumberFormat="1" applyFont="1" applyFill="1" applyBorder="1" applyAlignment="1" applyProtection="1">
      <protection hidden="1"/>
    </xf>
    <xf numFmtId="4" fontId="28" fillId="0" borderId="21" xfId="1" applyNumberFormat="1" applyFont="1" applyFill="1" applyBorder="1" applyAlignment="1" applyProtection="1">
      <protection hidden="1"/>
    </xf>
    <xf numFmtId="4" fontId="11" fillId="0" borderId="22" xfId="1" applyNumberFormat="1" applyFont="1" applyFill="1" applyBorder="1" applyAlignment="1" applyProtection="1">
      <protection hidden="1"/>
    </xf>
    <xf numFmtId="2" fontId="28" fillId="0" borderId="22" xfId="1" applyNumberFormat="1" applyFont="1" applyFill="1" applyBorder="1" applyAlignment="1" applyProtection="1">
      <alignment horizontal="right" wrapText="1"/>
      <protection hidden="1"/>
    </xf>
    <xf numFmtId="165" fontId="28" fillId="0" borderId="22" xfId="1" applyNumberFormat="1" applyFont="1" applyFill="1" applyBorder="1" applyAlignment="1" applyProtection="1">
      <alignment horizontal="right" wrapText="1"/>
      <protection hidden="1"/>
    </xf>
    <xf numFmtId="166" fontId="28" fillId="0" borderId="22" xfId="1" applyNumberFormat="1" applyFont="1" applyFill="1" applyBorder="1" applyAlignment="1" applyProtection="1">
      <alignment horizontal="right" wrapText="1"/>
      <protection hidden="1"/>
    </xf>
    <xf numFmtId="167" fontId="28" fillId="0" borderId="22" xfId="1" applyNumberFormat="1" applyFont="1" applyFill="1" applyBorder="1" applyAlignment="1" applyProtection="1">
      <alignment wrapText="1"/>
      <protection hidden="1"/>
    </xf>
    <xf numFmtId="165" fontId="28" fillId="0" borderId="22" xfId="1" applyNumberFormat="1" applyFont="1" applyFill="1" applyBorder="1" applyAlignment="1" applyProtection="1">
      <alignment wrapText="1"/>
      <protection hidden="1"/>
    </xf>
    <xf numFmtId="0" fontId="37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22" xfId="1" applyNumberFormat="1" applyFont="1" applyFill="1" applyBorder="1" applyAlignment="1" applyProtection="1">
      <alignment horizontal="left" vertical="justify" wrapText="1"/>
      <protection hidden="1"/>
    </xf>
    <xf numFmtId="168" fontId="36" fillId="0" borderId="22" xfId="1" applyNumberFormat="1" applyFont="1" applyFill="1" applyBorder="1" applyAlignment="1" applyProtection="1">
      <alignment horizontal="left" vertical="justify" wrapText="1"/>
      <protection hidden="1"/>
    </xf>
    <xf numFmtId="165" fontId="36" fillId="0" borderId="23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0" xfId="1" applyFont="1" applyBorder="1" applyAlignment="1" applyProtection="1">
      <alignment horizontal="justify" vertical="justify"/>
      <protection hidden="1"/>
    </xf>
    <xf numFmtId="4" fontId="28" fillId="0" borderId="12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protection hidden="1"/>
    </xf>
    <xf numFmtId="2" fontId="28" fillId="0" borderId="1" xfId="1" applyNumberFormat="1" applyFont="1" applyFill="1" applyBorder="1" applyAlignment="1" applyProtection="1">
      <alignment horizontal="right" wrapText="1"/>
      <protection hidden="1"/>
    </xf>
    <xf numFmtId="165" fontId="28" fillId="0" borderId="1" xfId="1" applyNumberFormat="1" applyFont="1" applyFill="1" applyBorder="1" applyAlignment="1" applyProtection="1">
      <alignment wrapText="1"/>
      <protection hidden="1"/>
    </xf>
    <xf numFmtId="0" fontId="3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1" xfId="1" applyNumberFormat="1" applyFont="1" applyFill="1" applyBorder="1" applyAlignment="1" applyProtection="1">
      <alignment horizontal="left" vertical="justify" wrapText="1"/>
      <protection hidden="1"/>
    </xf>
    <xf numFmtId="168" fontId="36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36" fillId="0" borderId="13" xfId="1" applyNumberFormat="1" applyFont="1" applyFill="1" applyBorder="1" applyAlignment="1" applyProtection="1">
      <alignment horizontal="left" vertical="justify" wrapText="1"/>
      <protection hidden="1"/>
    </xf>
    <xf numFmtId="4" fontId="11" fillId="0" borderId="12" xfId="1" applyNumberFormat="1" applyFont="1" applyFill="1" applyBorder="1" applyAlignment="1" applyProtection="1">
      <protection hidden="1"/>
    </xf>
    <xf numFmtId="0" fontId="3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4" fontId="28" fillId="0" borderId="1" xfId="1" applyNumberFormat="1" applyFont="1" applyFill="1" applyBorder="1" applyAlignment="1" applyProtection="1">
      <alignment horizontal="right" wrapText="1"/>
      <protection hidden="1"/>
    </xf>
    <xf numFmtId="4" fontId="38" fillId="0" borderId="12" xfId="1" applyNumberFormat="1" applyFont="1" applyFill="1" applyBorder="1" applyAlignment="1" applyProtection="1">
      <protection hidden="1"/>
    </xf>
    <xf numFmtId="4" fontId="38" fillId="0" borderId="1" xfId="1" applyNumberFormat="1" applyFont="1" applyFill="1" applyBorder="1" applyAlignment="1" applyProtection="1">
      <protection hidden="1"/>
    </xf>
    <xf numFmtId="4" fontId="34" fillId="0" borderId="1" xfId="1" applyNumberFormat="1" applyFont="1" applyFill="1" applyBorder="1" applyAlignment="1" applyProtection="1">
      <alignment horizontal="right" wrapText="1"/>
      <protection hidden="1"/>
    </xf>
    <xf numFmtId="165" fontId="34" fillId="0" borderId="1" xfId="1" applyNumberFormat="1" applyFont="1" applyFill="1" applyBorder="1" applyAlignment="1" applyProtection="1">
      <alignment horizontal="right" wrapText="1"/>
      <protection hidden="1"/>
    </xf>
    <xf numFmtId="166" fontId="34" fillId="0" borderId="1" xfId="1" applyNumberFormat="1" applyFont="1" applyFill="1" applyBorder="1" applyAlignment="1" applyProtection="1">
      <alignment horizontal="right" wrapText="1"/>
      <protection hidden="1"/>
    </xf>
    <xf numFmtId="167" fontId="34" fillId="0" borderId="1" xfId="1" applyNumberFormat="1" applyFont="1" applyFill="1" applyBorder="1" applyAlignment="1" applyProtection="1">
      <alignment wrapText="1"/>
      <protection hidden="1"/>
    </xf>
    <xf numFmtId="165" fontId="34" fillId="0" borderId="1" xfId="1" applyNumberFormat="1" applyFont="1" applyFill="1" applyBorder="1" applyAlignment="1" applyProtection="1">
      <alignment wrapText="1"/>
      <protection hidden="1"/>
    </xf>
    <xf numFmtId="0" fontId="36" fillId="0" borderId="1" xfId="1" applyNumberFormat="1" applyFont="1" applyFill="1" applyBorder="1" applyAlignment="1" applyProtection="1">
      <alignment horizontal="left" vertical="justify" wrapText="1"/>
      <protection hidden="1"/>
    </xf>
    <xf numFmtId="4" fontId="33" fillId="0" borderId="12" xfId="1" applyNumberFormat="1" applyFont="1" applyFill="1" applyBorder="1" applyAlignment="1" applyProtection="1">
      <protection hidden="1"/>
    </xf>
    <xf numFmtId="4" fontId="33" fillId="0" borderId="1" xfId="1" applyNumberFormat="1" applyFont="1" applyFill="1" applyBorder="1" applyAlignment="1" applyProtection="1">
      <protection hidden="1"/>
    </xf>
    <xf numFmtId="165" fontId="36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36" fillId="0" borderId="13" xfId="1" applyNumberFormat="1" applyFont="1" applyFill="1" applyBorder="1" applyAlignment="1" applyProtection="1">
      <alignment horizontal="left" vertical="justify" wrapText="1"/>
      <protection hidden="1"/>
    </xf>
    <xf numFmtId="168" fontId="16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16" fillId="0" borderId="13" xfId="1" applyNumberFormat="1" applyFont="1" applyFill="1" applyBorder="1" applyAlignment="1" applyProtection="1">
      <alignment horizontal="left" vertical="justify" wrapText="1"/>
      <protection hidden="1"/>
    </xf>
    <xf numFmtId="2" fontId="34" fillId="0" borderId="1" xfId="1" applyNumberFormat="1" applyFont="1" applyFill="1" applyBorder="1" applyAlignment="1" applyProtection="1">
      <alignment horizontal="right" wrapText="1"/>
      <protection hidden="1"/>
    </xf>
    <xf numFmtId="165" fontId="34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39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39" fillId="0" borderId="13" xfId="1" applyNumberFormat="1" applyFont="1" applyFill="1" applyBorder="1" applyAlignment="1" applyProtection="1">
      <alignment horizontal="left" vertical="justify" wrapText="1"/>
      <protection hidden="1"/>
    </xf>
    <xf numFmtId="165" fontId="39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39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1" xfId="1" applyNumberFormat="1" applyFont="1" applyFill="1" applyBorder="1" applyAlignment="1" applyProtection="1">
      <alignment horizontal="left" vertical="justify" wrapText="1"/>
      <protection hidden="1"/>
    </xf>
    <xf numFmtId="168" fontId="34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34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35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1" xfId="1" applyNumberFormat="1" applyFont="1" applyFill="1" applyBorder="1" applyAlignment="1" applyProtection="1">
      <alignment vertical="justify" wrapText="1"/>
      <protection hidden="1"/>
    </xf>
    <xf numFmtId="0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34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vertical="justify" wrapText="1"/>
      <protection hidden="1"/>
    </xf>
    <xf numFmtId="0" fontId="33" fillId="0" borderId="0" xfId="1" applyFont="1"/>
    <xf numFmtId="0" fontId="40" fillId="0" borderId="0" xfId="1" applyNumberFormat="1" applyFont="1" applyFill="1" applyBorder="1" applyAlignment="1" applyProtection="1">
      <protection hidden="1"/>
    </xf>
    <xf numFmtId="0" fontId="41" fillId="0" borderId="0" xfId="1" applyFont="1" applyBorder="1" applyAlignment="1" applyProtection="1">
      <alignment horizontal="justify" vertical="justify"/>
      <protection hidden="1"/>
    </xf>
    <xf numFmtId="0" fontId="28" fillId="0" borderId="24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25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26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24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25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26" xfId="1" applyNumberFormat="1" applyFont="1" applyFill="1" applyBorder="1" applyAlignment="1" applyProtection="1">
      <alignment horizontal="left" vertical="justify" wrapText="1"/>
      <protection hidden="1"/>
    </xf>
    <xf numFmtId="168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16" fillId="0" borderId="13" xfId="1" applyNumberFormat="1" applyFont="1" applyFill="1" applyBorder="1" applyAlignment="1" applyProtection="1">
      <alignment horizontal="justify" vertical="justify" wrapText="1"/>
      <protection hidden="1"/>
    </xf>
    <xf numFmtId="3" fontId="28" fillId="0" borderId="1" xfId="1" applyNumberFormat="1" applyFont="1" applyFill="1" applyBorder="1" applyAlignment="1" applyProtection="1">
      <alignment horizontal="right" wrapText="1"/>
      <protection hidden="1"/>
    </xf>
    <xf numFmtId="3" fontId="34" fillId="0" borderId="1" xfId="1" applyNumberFormat="1" applyFont="1" applyFill="1" applyBorder="1" applyAlignment="1" applyProtection="1">
      <alignment horizontal="right" wrapText="1"/>
      <protection hidden="1"/>
    </xf>
    <xf numFmtId="165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35" fillId="0" borderId="13" xfId="1" applyNumberFormat="1" applyFont="1" applyFill="1" applyBorder="1" applyAlignment="1" applyProtection="1">
      <alignment horizontal="left" vertical="justify" wrapText="1"/>
      <protection hidden="1"/>
    </xf>
    <xf numFmtId="4" fontId="33" fillId="0" borderId="14" xfId="1" applyNumberFormat="1" applyFont="1" applyFill="1" applyBorder="1" applyAlignment="1" applyProtection="1">
      <protection hidden="1"/>
    </xf>
    <xf numFmtId="4" fontId="33" fillId="0" borderId="7" xfId="1" applyNumberFormat="1" applyFont="1" applyFill="1" applyBorder="1" applyAlignment="1" applyProtection="1">
      <protection hidden="1"/>
    </xf>
    <xf numFmtId="2" fontId="34" fillId="0" borderId="7" xfId="1" applyNumberFormat="1" applyFont="1" applyFill="1" applyBorder="1" applyAlignment="1" applyProtection="1">
      <alignment horizontal="right" wrapText="1"/>
      <protection hidden="1"/>
    </xf>
    <xf numFmtId="165" fontId="34" fillId="0" borderId="7" xfId="1" applyNumberFormat="1" applyFont="1" applyFill="1" applyBorder="1" applyAlignment="1" applyProtection="1">
      <alignment horizontal="right" wrapText="1"/>
      <protection hidden="1"/>
    </xf>
    <xf numFmtId="166" fontId="34" fillId="0" borderId="7" xfId="1" applyNumberFormat="1" applyFont="1" applyFill="1" applyBorder="1" applyAlignment="1" applyProtection="1">
      <alignment horizontal="right" wrapText="1"/>
      <protection hidden="1"/>
    </xf>
    <xf numFmtId="167" fontId="34" fillId="0" borderId="7" xfId="1" applyNumberFormat="1" applyFont="1" applyFill="1" applyBorder="1" applyAlignment="1" applyProtection="1">
      <alignment wrapText="1"/>
      <protection hidden="1"/>
    </xf>
    <xf numFmtId="165" fontId="34" fillId="0" borderId="7" xfId="1" applyNumberFormat="1" applyFont="1" applyFill="1" applyBorder="1" applyAlignment="1" applyProtection="1">
      <alignment wrapText="1"/>
      <protection hidden="1"/>
    </xf>
    <xf numFmtId="165" fontId="36" fillId="0" borderId="7" xfId="1" applyNumberFormat="1" applyFont="1" applyFill="1" applyBorder="1" applyAlignment="1" applyProtection="1">
      <alignment horizontal="left" vertical="justify" wrapText="1"/>
      <protection hidden="1"/>
    </xf>
    <xf numFmtId="165" fontId="36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40" fillId="0" borderId="0" xfId="1" applyNumberFormat="1" applyFont="1" applyFill="1" applyAlignment="1" applyProtection="1">
      <protection hidden="1"/>
    </xf>
    <xf numFmtId="0" fontId="34" fillId="0" borderId="27" xfId="1" applyNumberFormat="1" applyFont="1" applyFill="1" applyBorder="1" applyAlignment="1" applyProtection="1">
      <alignment horizontal="center" vertical="top" wrapText="1"/>
      <protection hidden="1"/>
    </xf>
    <xf numFmtId="0" fontId="33" fillId="0" borderId="28" xfId="1" applyNumberFormat="1" applyFont="1" applyFill="1" applyBorder="1" applyAlignment="1" applyProtection="1">
      <alignment horizontal="center" vertical="top" wrapText="1"/>
      <protection hidden="1"/>
    </xf>
    <xf numFmtId="2" fontId="34" fillId="0" borderId="28" xfId="1" applyNumberFormat="1" applyFont="1" applyFill="1" applyBorder="1" applyAlignment="1" applyProtection="1">
      <alignment horizontal="right" vertical="top" wrapText="1"/>
      <protection hidden="1"/>
    </xf>
    <xf numFmtId="0" fontId="34" fillId="0" borderId="28" xfId="1" applyNumberFormat="1" applyFont="1" applyFill="1" applyBorder="1" applyAlignment="1" applyProtection="1">
      <alignment horizontal="right" vertical="top" wrapText="1"/>
      <protection hidden="1"/>
    </xf>
    <xf numFmtId="0" fontId="34" fillId="0" borderId="28" xfId="1" applyNumberFormat="1" applyFont="1" applyFill="1" applyBorder="1" applyAlignment="1" applyProtection="1">
      <alignment horizontal="center" vertical="top" wrapText="1"/>
      <protection hidden="1"/>
    </xf>
    <xf numFmtId="0" fontId="36" fillId="0" borderId="28" xfId="1" applyNumberFormat="1" applyFont="1" applyFill="1" applyBorder="1" applyAlignment="1" applyProtection="1">
      <alignment horizontal="center" vertical="justify"/>
      <protection hidden="1"/>
    </xf>
    <xf numFmtId="0" fontId="36" fillId="0" borderId="29" xfId="1" applyNumberFormat="1" applyFont="1" applyFill="1" applyBorder="1" applyAlignment="1" applyProtection="1">
      <alignment horizontal="center" vertical="justify"/>
      <protection hidden="1"/>
    </xf>
    <xf numFmtId="0" fontId="11" fillId="0" borderId="0" xfId="1" applyFill="1" applyProtection="1">
      <protection hidden="1"/>
    </xf>
    <xf numFmtId="0" fontId="11" fillId="0" borderId="0" xfId="1" applyFont="1" applyFill="1" applyAlignment="1" applyProtection="1">
      <alignment horizontal="right" vertical="top"/>
      <protection hidden="1"/>
    </xf>
    <xf numFmtId="0" fontId="11" fillId="0" borderId="0" xfId="1" applyFont="1" applyFill="1" applyProtection="1">
      <protection hidden="1"/>
    </xf>
    <xf numFmtId="2" fontId="33" fillId="0" borderId="0" xfId="1" applyNumberFormat="1" applyFont="1" applyFill="1" applyAlignment="1" applyProtection="1">
      <alignment horizontal="center" vertical="top"/>
      <protection hidden="1"/>
    </xf>
    <xf numFmtId="0" fontId="33" fillId="0" borderId="0" xfId="1" applyNumberFormat="1" applyFont="1" applyFill="1" applyAlignment="1" applyProtection="1">
      <alignment horizontal="center" vertical="top"/>
      <protection hidden="1"/>
    </xf>
    <xf numFmtId="0" fontId="33" fillId="0" borderId="0" xfId="1" applyNumberFormat="1" applyFont="1" applyFill="1" applyAlignment="1" applyProtection="1">
      <alignment horizontal="right" vertical="top"/>
      <protection hidden="1"/>
    </xf>
    <xf numFmtId="0" fontId="33" fillId="0" borderId="0" xfId="1" applyNumberFormat="1" applyFont="1" applyFill="1" applyAlignment="1" applyProtection="1">
      <alignment horizontal="center"/>
      <protection hidden="1"/>
    </xf>
    <xf numFmtId="0" fontId="33" fillId="0" borderId="0" xfId="1" applyNumberFormat="1" applyFont="1" applyFill="1" applyBorder="1" applyAlignment="1" applyProtection="1">
      <alignment horizontal="center"/>
      <protection hidden="1"/>
    </xf>
    <xf numFmtId="0" fontId="33" fillId="0" borderId="0" xfId="1" applyNumberFormat="1" applyFont="1" applyFill="1" applyAlignment="1" applyProtection="1">
      <protection hidden="1"/>
    </xf>
    <xf numFmtId="0" fontId="41" fillId="0" borderId="0" xfId="1" applyNumberFormat="1" applyFont="1" applyFill="1" applyAlignment="1" applyProtection="1">
      <alignment horizontal="justify" vertical="justify"/>
      <protection hidden="1"/>
    </xf>
    <xf numFmtId="2" fontId="34" fillId="0" borderId="0" xfId="4" applyNumberFormat="1" applyFont="1" applyAlignment="1">
      <alignment horizontal="center"/>
    </xf>
    <xf numFmtId="0" fontId="34" fillId="0" borderId="0" xfId="4" applyFont="1" applyAlignment="1">
      <alignment horizontal="center"/>
    </xf>
    <xf numFmtId="0" fontId="5" fillId="0" borderId="0" xfId="4" applyFont="1" applyBorder="1" applyAlignment="1">
      <alignment horizontal="center" vertical="top" wrapText="1"/>
    </xf>
    <xf numFmtId="2" fontId="5" fillId="0" borderId="0" xfId="4" quotePrefix="1" applyNumberFormat="1" applyFont="1" applyAlignment="1">
      <alignment horizontal="center" wrapText="1"/>
    </xf>
    <xf numFmtId="0" fontId="5" fillId="0" borderId="0" xfId="4" quotePrefix="1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11" fillId="0" borderId="0" xfId="1" applyFont="1" applyAlignment="1">
      <alignment horizontal="left"/>
    </xf>
    <xf numFmtId="2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justify" vertical="justify"/>
    </xf>
    <xf numFmtId="0" fontId="1" fillId="0" borderId="0" xfId="4"/>
    <xf numFmtId="0" fontId="42" fillId="0" borderId="0" xfId="4" applyFont="1"/>
    <xf numFmtId="4" fontId="40" fillId="0" borderId="1" xfId="1" applyNumberFormat="1" applyFont="1" applyFill="1" applyBorder="1" applyAlignment="1" applyProtection="1">
      <protection hidden="1"/>
    </xf>
    <xf numFmtId="0" fontId="11" fillId="0" borderId="30" xfId="1" applyNumberFormat="1" applyFont="1" applyFill="1" applyBorder="1" applyAlignment="1" applyProtection="1">
      <protection hidden="1"/>
    </xf>
    <xf numFmtId="0" fontId="11" fillId="0" borderId="31" xfId="1" applyNumberFormat="1" applyFont="1" applyFill="1" applyBorder="1" applyAlignment="1" applyProtection="1">
      <protection hidden="1"/>
    </xf>
    <xf numFmtId="0" fontId="11" fillId="0" borderId="32" xfId="1" applyNumberFormat="1" applyFont="1" applyFill="1" applyBorder="1" applyAlignment="1" applyProtection="1">
      <protection hidden="1"/>
    </xf>
    <xf numFmtId="0" fontId="11" fillId="0" borderId="33" xfId="1" applyFont="1" applyBorder="1" applyAlignment="1" applyProtection="1">
      <alignment horizontal="center"/>
      <protection hidden="1"/>
    </xf>
    <xf numFmtId="0" fontId="11" fillId="0" borderId="34" xfId="1" applyFont="1" applyBorder="1" applyAlignment="1" applyProtection="1">
      <alignment horizontal="center"/>
      <protection hidden="1"/>
    </xf>
    <xf numFmtId="169" fontId="27" fillId="0" borderId="1" xfId="1" applyNumberFormat="1" applyFont="1" applyFill="1" applyBorder="1" applyAlignment="1" applyProtection="1">
      <protection hidden="1"/>
    </xf>
    <xf numFmtId="165" fontId="27" fillId="0" borderId="4" xfId="1" applyNumberFormat="1" applyFont="1" applyFill="1" applyBorder="1" applyAlignment="1" applyProtection="1">
      <alignment horizontal="right"/>
      <protection hidden="1"/>
    </xf>
    <xf numFmtId="167" fontId="27" fillId="0" borderId="35" xfId="1" applyNumberFormat="1" applyFont="1" applyFill="1" applyBorder="1" applyAlignment="1" applyProtection="1">
      <alignment horizontal="right"/>
      <protection hidden="1"/>
    </xf>
    <xf numFmtId="166" fontId="27" fillId="0" borderId="35" xfId="1" applyNumberFormat="1" applyFont="1" applyFill="1" applyBorder="1" applyAlignment="1" applyProtection="1">
      <alignment horizontal="right"/>
      <protection hidden="1"/>
    </xf>
    <xf numFmtId="0" fontId="27" fillId="0" borderId="36" xfId="1" applyNumberFormat="1" applyFont="1" applyFill="1" applyBorder="1" applyAlignment="1" applyProtection="1">
      <alignment wrapText="1"/>
      <protection hidden="1"/>
    </xf>
    <xf numFmtId="0" fontId="27" fillId="0" borderId="30" xfId="1" applyNumberFormat="1" applyFont="1" applyFill="1" applyBorder="1" applyAlignment="1" applyProtection="1">
      <alignment wrapText="1"/>
      <protection hidden="1"/>
    </xf>
    <xf numFmtId="0" fontId="27" fillId="0" borderId="37" xfId="1" applyNumberFormat="1" applyFont="1" applyFill="1" applyBorder="1" applyAlignment="1" applyProtection="1">
      <alignment wrapText="1"/>
      <protection hidden="1"/>
    </xf>
    <xf numFmtId="165" fontId="27" fillId="0" borderId="1" xfId="1" applyNumberFormat="1" applyFont="1" applyFill="1" applyBorder="1" applyAlignment="1" applyProtection="1">
      <alignment horizontal="right"/>
      <protection hidden="1"/>
    </xf>
    <xf numFmtId="167" fontId="27" fillId="0" borderId="26" xfId="1" applyNumberFormat="1" applyFont="1" applyFill="1" applyBorder="1" applyAlignment="1" applyProtection="1">
      <alignment horizontal="right"/>
      <protection hidden="1"/>
    </xf>
    <xf numFmtId="166" fontId="27" fillId="0" borderId="26" xfId="1" applyNumberFormat="1" applyFont="1" applyFill="1" applyBorder="1" applyAlignment="1" applyProtection="1">
      <alignment horizontal="right"/>
      <protection hidden="1"/>
    </xf>
    <xf numFmtId="0" fontId="27" fillId="0" borderId="24" xfId="1" applyNumberFormat="1" applyFont="1" applyFill="1" applyBorder="1" applyAlignment="1" applyProtection="1">
      <alignment wrapText="1"/>
      <protection hidden="1"/>
    </xf>
    <xf numFmtId="0" fontId="27" fillId="0" borderId="25" xfId="1" applyNumberFormat="1" applyFont="1" applyFill="1" applyBorder="1" applyAlignment="1" applyProtection="1">
      <alignment wrapText="1"/>
      <protection hidden="1"/>
    </xf>
    <xf numFmtId="0" fontId="27" fillId="0" borderId="38" xfId="1" applyNumberFormat="1" applyFont="1" applyFill="1" applyBorder="1" applyAlignment="1" applyProtection="1">
      <alignment wrapText="1"/>
      <protection hidden="1"/>
    </xf>
    <xf numFmtId="169" fontId="11" fillId="0" borderId="1" xfId="1" applyNumberFormat="1" applyFont="1" applyFill="1" applyBorder="1" applyAlignment="1" applyProtection="1">
      <protection hidden="1"/>
    </xf>
    <xf numFmtId="165" fontId="11" fillId="0" borderId="1" xfId="1" applyNumberFormat="1" applyFont="1" applyFill="1" applyBorder="1" applyAlignment="1" applyProtection="1">
      <alignment horizontal="right"/>
      <protection hidden="1"/>
    </xf>
    <xf numFmtId="167" fontId="11" fillId="0" borderId="26" xfId="1" applyNumberFormat="1" applyFont="1" applyFill="1" applyBorder="1" applyAlignment="1" applyProtection="1">
      <alignment horizontal="right"/>
      <protection hidden="1"/>
    </xf>
    <xf numFmtId="166" fontId="11" fillId="0" borderId="26" xfId="1" applyNumberFormat="1" applyFont="1" applyFill="1" applyBorder="1" applyAlignment="1" applyProtection="1">
      <alignment horizontal="right"/>
      <protection hidden="1"/>
    </xf>
    <xf numFmtId="0" fontId="11" fillId="0" borderId="24" xfId="1" applyNumberFormat="1" applyFont="1" applyFill="1" applyBorder="1" applyAlignment="1" applyProtection="1">
      <alignment wrapText="1"/>
      <protection hidden="1"/>
    </xf>
    <xf numFmtId="0" fontId="11" fillId="0" borderId="25" xfId="1" applyNumberFormat="1" applyFont="1" applyFill="1" applyBorder="1" applyAlignment="1" applyProtection="1">
      <alignment wrapText="1"/>
      <protection hidden="1"/>
    </xf>
    <xf numFmtId="0" fontId="11" fillId="0" borderId="38" xfId="1" applyNumberFormat="1" applyFont="1" applyFill="1" applyBorder="1" applyAlignment="1" applyProtection="1">
      <alignment wrapText="1"/>
      <protection hidden="1"/>
    </xf>
    <xf numFmtId="0" fontId="33" fillId="0" borderId="24" xfId="1" applyNumberFormat="1" applyFont="1" applyFill="1" applyBorder="1" applyAlignment="1" applyProtection="1">
      <alignment wrapText="1"/>
      <protection hidden="1"/>
    </xf>
    <xf numFmtId="0" fontId="33" fillId="0" borderId="25" xfId="1" applyNumberFormat="1" applyFont="1" applyFill="1" applyBorder="1" applyAlignment="1" applyProtection="1">
      <alignment wrapText="1"/>
      <protection hidden="1"/>
    </xf>
    <xf numFmtId="0" fontId="33" fillId="0" borderId="38" xfId="1" applyNumberFormat="1" applyFont="1" applyFill="1" applyBorder="1" applyAlignment="1" applyProtection="1">
      <alignment wrapText="1"/>
      <protection hidden="1"/>
    </xf>
    <xf numFmtId="0" fontId="33" fillId="0" borderId="26" xfId="1" applyNumberFormat="1" applyFont="1" applyFill="1" applyBorder="1" applyAlignment="1" applyProtection="1">
      <alignment wrapText="1"/>
      <protection hidden="1"/>
    </xf>
    <xf numFmtId="0" fontId="11" fillId="0" borderId="38" xfId="1" applyNumberFormat="1" applyFont="1" applyFill="1" applyBorder="1" applyProtection="1">
      <protection hidden="1"/>
    </xf>
    <xf numFmtId="0" fontId="27" fillId="0" borderId="13" xfId="1" applyNumberFormat="1" applyFont="1" applyFill="1" applyBorder="1" applyAlignment="1" applyProtection="1">
      <alignment wrapText="1"/>
      <protection hidden="1"/>
    </xf>
    <xf numFmtId="0" fontId="27" fillId="0" borderId="38" xfId="1" applyNumberFormat="1" applyFont="1" applyFill="1" applyBorder="1" applyAlignment="1" applyProtection="1">
      <alignment wrapText="1"/>
      <protection hidden="1"/>
    </xf>
    <xf numFmtId="0" fontId="27" fillId="0" borderId="13" xfId="1" applyNumberFormat="1" applyFont="1" applyFill="1" applyBorder="1" applyAlignment="1" applyProtection="1">
      <alignment wrapText="1"/>
      <protection hidden="1"/>
    </xf>
    <xf numFmtId="0" fontId="11" fillId="0" borderId="39" xfId="1" applyNumberFormat="1" applyFont="1" applyFill="1" applyBorder="1" applyAlignment="1" applyProtection="1">
      <alignment horizontal="left" wrapText="1"/>
      <protection hidden="1"/>
    </xf>
    <xf numFmtId="0" fontId="11" fillId="0" borderId="25" xfId="1" applyNumberFormat="1" applyFont="1" applyFill="1" applyBorder="1" applyAlignment="1" applyProtection="1">
      <alignment horizontal="left" wrapText="1"/>
      <protection hidden="1"/>
    </xf>
    <xf numFmtId="0" fontId="11" fillId="0" borderId="38" xfId="1" applyNumberFormat="1" applyFont="1" applyFill="1" applyBorder="1" applyAlignment="1" applyProtection="1">
      <alignment horizontal="left" wrapText="1"/>
      <protection hidden="1"/>
    </xf>
    <xf numFmtId="0" fontId="11" fillId="0" borderId="13" xfId="1" applyNumberFormat="1" applyFont="1" applyFill="1" applyBorder="1" applyAlignment="1" applyProtection="1">
      <alignment wrapText="1"/>
      <protection hidden="1"/>
    </xf>
    <xf numFmtId="0" fontId="33" fillId="0" borderId="1" xfId="1" applyNumberFormat="1" applyFont="1" applyFill="1" applyBorder="1" applyAlignment="1" applyProtection="1">
      <alignment wrapText="1"/>
      <protection hidden="1"/>
    </xf>
    <xf numFmtId="0" fontId="33" fillId="0" borderId="24" xfId="1" applyNumberFormat="1" applyFont="1" applyFill="1" applyBorder="1" applyAlignment="1" applyProtection="1">
      <alignment wrapText="1"/>
      <protection hidden="1"/>
    </xf>
    <xf numFmtId="0" fontId="33" fillId="0" borderId="25" xfId="1" applyNumberFormat="1" applyFont="1" applyFill="1" applyBorder="1" applyAlignment="1" applyProtection="1">
      <alignment wrapText="1"/>
      <protection hidden="1"/>
    </xf>
    <xf numFmtId="0" fontId="33" fillId="0" borderId="25" xfId="1" applyNumberFormat="1" applyFont="1" applyFill="1" applyBorder="1" applyAlignment="1" applyProtection="1">
      <alignment horizontal="left" wrapText="1"/>
      <protection hidden="1"/>
    </xf>
    <xf numFmtId="0" fontId="33" fillId="0" borderId="26" xfId="1" applyNumberFormat="1" applyFont="1" applyFill="1" applyBorder="1" applyAlignment="1" applyProtection="1">
      <alignment horizontal="left" wrapText="1"/>
      <protection hidden="1"/>
    </xf>
    <xf numFmtId="0" fontId="27" fillId="0" borderId="39" xfId="1" applyNumberFormat="1" applyFont="1" applyFill="1" applyBorder="1" applyAlignment="1" applyProtection="1">
      <alignment vertical="center" wrapText="1"/>
      <protection hidden="1"/>
    </xf>
    <xf numFmtId="0" fontId="27" fillId="0" borderId="25" xfId="1" applyNumberFormat="1" applyFont="1" applyFill="1" applyBorder="1" applyAlignment="1" applyProtection="1">
      <alignment vertical="center" wrapText="1"/>
      <protection hidden="1"/>
    </xf>
    <xf numFmtId="0" fontId="27" fillId="0" borderId="38" xfId="1" applyNumberFormat="1" applyFont="1" applyFill="1" applyBorder="1" applyAlignment="1" applyProtection="1">
      <alignment vertical="center" wrapText="1"/>
      <protection hidden="1"/>
    </xf>
    <xf numFmtId="0" fontId="33" fillId="0" borderId="38" xfId="1" applyNumberFormat="1" applyFont="1" applyBorder="1" applyProtection="1">
      <protection hidden="1"/>
    </xf>
    <xf numFmtId="165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40" xfId="1" applyNumberFormat="1" applyFont="1" applyFill="1" applyBorder="1" applyAlignment="1" applyProtection="1">
      <alignment horizontal="right"/>
      <protection hidden="1"/>
    </xf>
    <xf numFmtId="166" fontId="11" fillId="0" borderId="40" xfId="1" applyNumberFormat="1" applyFont="1" applyFill="1" applyBorder="1" applyAlignment="1" applyProtection="1">
      <alignment horizontal="right"/>
      <protection hidden="1"/>
    </xf>
    <xf numFmtId="0" fontId="33" fillId="0" borderId="41" xfId="1" applyNumberFormat="1" applyFont="1" applyFill="1" applyBorder="1" applyAlignment="1" applyProtection="1">
      <alignment wrapText="1"/>
      <protection hidden="1"/>
    </xf>
    <xf numFmtId="0" fontId="33" fillId="0" borderId="8" xfId="1" applyNumberFormat="1" applyFont="1" applyFill="1" applyBorder="1" applyAlignment="1" applyProtection="1">
      <alignment wrapText="1"/>
      <protection hidden="1"/>
    </xf>
    <xf numFmtId="0" fontId="40" fillId="0" borderId="42" xfId="1" applyNumberFormat="1" applyFont="1" applyFill="1" applyBorder="1" applyAlignment="1" applyProtection="1">
      <alignment horizontal="center" vertical="center" wrapText="1"/>
      <protection hidden="1"/>
    </xf>
    <xf numFmtId="0" fontId="40" fillId="0" borderId="43" xfId="1" applyNumberFormat="1" applyFont="1" applyFill="1" applyBorder="1" applyAlignment="1" applyProtection="1">
      <alignment horizontal="center" vertical="center" wrapText="1"/>
      <protection hidden="1"/>
    </xf>
    <xf numFmtId="0" fontId="40" fillId="0" borderId="44" xfId="1" applyNumberFormat="1" applyFont="1" applyFill="1" applyBorder="1" applyAlignment="1" applyProtection="1">
      <alignment horizontal="center" vertical="center"/>
      <protection hidden="1"/>
    </xf>
    <xf numFmtId="0" fontId="40" fillId="0" borderId="45" xfId="1" applyNumberFormat="1" applyFont="1" applyFill="1" applyBorder="1" applyAlignment="1" applyProtection="1">
      <alignment horizontal="center" vertical="center"/>
      <protection hidden="1"/>
    </xf>
    <xf numFmtId="0" fontId="40" fillId="0" borderId="46" xfId="1" applyNumberFormat="1" applyFont="1" applyFill="1" applyBorder="1" applyAlignment="1" applyProtection="1">
      <alignment horizontal="center" vertical="center"/>
      <protection hidden="1"/>
    </xf>
    <xf numFmtId="0" fontId="40" fillId="0" borderId="47" xfId="1" applyNumberFormat="1" applyFont="1" applyFill="1" applyBorder="1" applyAlignment="1" applyProtection="1">
      <alignment horizontal="center" vertical="center"/>
      <protection hidden="1"/>
    </xf>
    <xf numFmtId="0" fontId="40" fillId="0" borderId="48" xfId="1" applyNumberFormat="1" applyFont="1" applyFill="1" applyBorder="1" applyAlignment="1" applyProtection="1">
      <alignment horizontal="center" vertical="center"/>
      <protection hidden="1"/>
    </xf>
    <xf numFmtId="0" fontId="40" fillId="0" borderId="45" xfId="1" applyNumberFormat="1" applyFont="1" applyFill="1" applyBorder="1" applyAlignment="1" applyProtection="1">
      <alignment horizontal="center" vertical="center" wrapText="1"/>
      <protection hidden="1"/>
    </xf>
    <xf numFmtId="0" fontId="40" fillId="0" borderId="34" xfId="1" applyNumberFormat="1" applyFont="1" applyFill="1" applyBorder="1" applyAlignment="1" applyProtection="1">
      <alignment horizontal="center" vertical="center" wrapText="1"/>
      <protection hidden="1"/>
    </xf>
    <xf numFmtId="0" fontId="40" fillId="0" borderId="42" xfId="1" applyNumberFormat="1" applyFont="1" applyFill="1" applyBorder="1" applyAlignment="1" applyProtection="1">
      <alignment horizontal="center" vertical="center"/>
      <protection hidden="1"/>
    </xf>
    <xf numFmtId="0" fontId="40" fillId="0" borderId="49" xfId="1" applyNumberFormat="1" applyFont="1" applyFill="1" applyBorder="1" applyAlignment="1" applyProtection="1">
      <alignment horizontal="center" vertical="center"/>
      <protection hidden="1"/>
    </xf>
    <xf numFmtId="0" fontId="40" fillId="0" borderId="50" xfId="1" applyNumberFormat="1" applyFont="1" applyFill="1" applyBorder="1" applyAlignment="1" applyProtection="1">
      <alignment horizontal="center" vertical="center"/>
      <protection hidden="1"/>
    </xf>
    <xf numFmtId="0" fontId="40" fillId="0" borderId="43" xfId="1" applyNumberFormat="1" applyFont="1" applyFill="1" applyBorder="1" applyAlignment="1" applyProtection="1">
      <alignment horizontal="center" vertical="center"/>
      <protection hidden="1"/>
    </xf>
    <xf numFmtId="0" fontId="33" fillId="0" borderId="0" xfId="2" applyNumberFormat="1" applyFont="1" applyFill="1" applyAlignment="1" applyProtection="1">
      <alignment vertical="distributed"/>
      <protection hidden="1"/>
    </xf>
    <xf numFmtId="0" fontId="33" fillId="0" borderId="0" xfId="2" applyNumberFormat="1" applyFont="1" applyFill="1" applyAlignment="1" applyProtection="1">
      <alignment horizontal="center" vertical="distributed"/>
      <protection hidden="1"/>
    </xf>
    <xf numFmtId="0" fontId="11" fillId="0" borderId="0" xfId="2" applyFill="1" applyProtection="1">
      <protection hidden="1"/>
    </xf>
    <xf numFmtId="169" fontId="28" fillId="0" borderId="0" xfId="2" applyNumberFormat="1" applyFont="1" applyFill="1" applyAlignment="1" applyProtection="1">
      <protection hidden="1"/>
    </xf>
    <xf numFmtId="0" fontId="28" fillId="0" borderId="0" xfId="2" applyNumberFormat="1" applyFont="1" applyFill="1" applyAlignment="1" applyProtection="1">
      <protection hidden="1"/>
    </xf>
  </cellXfs>
  <cellStyles count="5">
    <cellStyle name="Обычный" xfId="0" builtinId="0"/>
    <cellStyle name="Обычный 2" xfId="3"/>
    <cellStyle name="Обычный 2 2" xfId="1"/>
    <cellStyle name="Обычный 2 3" xfId="2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zoomScale="75" workbookViewId="0"/>
  </sheetViews>
  <sheetFormatPr defaultRowHeight="12.75" x14ac:dyDescent="0.2"/>
  <cols>
    <col min="1" max="1" width="35.28515625" customWidth="1"/>
    <col min="2" max="2" width="50.140625" customWidth="1"/>
    <col min="3" max="3" width="21.140625" style="78" customWidth="1"/>
    <col min="4" max="5" width="16.42578125" style="78" customWidth="1"/>
  </cols>
  <sheetData>
    <row r="1" spans="1:5" ht="18.75" x14ac:dyDescent="0.3">
      <c r="C1" s="76" t="s">
        <v>156</v>
      </c>
      <c r="D1" s="76"/>
      <c r="E1" s="76"/>
    </row>
    <row r="2" spans="1:5" ht="18.75" x14ac:dyDescent="0.3">
      <c r="C2" s="76" t="s">
        <v>171</v>
      </c>
      <c r="D2" s="76"/>
      <c r="E2" s="76"/>
    </row>
    <row r="3" spans="1:5" ht="18.75" x14ac:dyDescent="0.3">
      <c r="C3" s="76" t="s">
        <v>102</v>
      </c>
      <c r="D3" s="76"/>
      <c r="E3" s="76"/>
    </row>
    <row r="4" spans="1:5" ht="18.75" x14ac:dyDescent="0.3">
      <c r="C4" s="77" t="s">
        <v>221</v>
      </c>
      <c r="D4" s="77" t="s">
        <v>224</v>
      </c>
      <c r="E4" s="77"/>
    </row>
    <row r="5" spans="1:5" ht="18.75" x14ac:dyDescent="0.3">
      <c r="C5" s="76"/>
    </row>
    <row r="6" spans="1:5" ht="18.75" x14ac:dyDescent="0.3">
      <c r="A6" s="202" t="s">
        <v>86</v>
      </c>
      <c r="B6" s="203"/>
      <c r="C6" s="203"/>
      <c r="D6" s="79"/>
      <c r="E6" s="79"/>
    </row>
    <row r="7" spans="1:5" ht="18.75" x14ac:dyDescent="0.3">
      <c r="A7" s="204" t="s">
        <v>157</v>
      </c>
      <c r="B7" s="204"/>
      <c r="C7" s="204"/>
      <c r="D7" s="80"/>
      <c r="E7" s="80"/>
    </row>
    <row r="8" spans="1:5" ht="18.75" x14ac:dyDescent="0.3">
      <c r="A8" s="2"/>
    </row>
    <row r="9" spans="1:5" ht="18.75" x14ac:dyDescent="0.3">
      <c r="A9" s="2"/>
    </row>
    <row r="10" spans="1:5" ht="168.75" x14ac:dyDescent="0.2">
      <c r="A10" s="3" t="s">
        <v>0</v>
      </c>
      <c r="B10" s="3" t="s">
        <v>1</v>
      </c>
      <c r="C10" s="81" t="s">
        <v>127</v>
      </c>
      <c r="D10" s="81" t="s">
        <v>189</v>
      </c>
      <c r="E10" s="81" t="s">
        <v>159</v>
      </c>
    </row>
    <row r="11" spans="1:5" ht="18.75" x14ac:dyDescent="0.2">
      <c r="A11" s="3">
        <v>1</v>
      </c>
      <c r="B11" s="3">
        <v>2</v>
      </c>
      <c r="C11" s="86">
        <v>3</v>
      </c>
      <c r="D11" s="86">
        <v>4</v>
      </c>
      <c r="E11" s="86">
        <v>5</v>
      </c>
    </row>
    <row r="12" spans="1:5" ht="56.25" x14ac:dyDescent="0.3">
      <c r="A12" s="3" t="s">
        <v>2</v>
      </c>
      <c r="B12" s="4" t="s">
        <v>3</v>
      </c>
      <c r="C12" s="82">
        <v>349518.05</v>
      </c>
      <c r="D12" s="82">
        <v>0</v>
      </c>
      <c r="E12" s="82">
        <v>0</v>
      </c>
    </row>
    <row r="13" spans="1:5" ht="37.5" x14ac:dyDescent="0.3">
      <c r="A13" s="5" t="s">
        <v>4</v>
      </c>
      <c r="B13" s="6" t="s">
        <v>5</v>
      </c>
      <c r="C13" s="82">
        <v>349518.05</v>
      </c>
      <c r="D13" s="82">
        <v>0</v>
      </c>
      <c r="E13" s="82">
        <v>0</v>
      </c>
    </row>
    <row r="14" spans="1:5" ht="18.75" x14ac:dyDescent="0.3">
      <c r="A14" s="5" t="s">
        <v>6</v>
      </c>
      <c r="B14" s="6" t="s">
        <v>7</v>
      </c>
      <c r="C14" s="82">
        <v>-7783693.54</v>
      </c>
      <c r="D14" s="82">
        <v>-5055100</v>
      </c>
      <c r="E14" s="82">
        <v>-5003200</v>
      </c>
    </row>
    <row r="15" spans="1:5" ht="37.5" x14ac:dyDescent="0.3">
      <c r="A15" s="5" t="s">
        <v>8</v>
      </c>
      <c r="B15" s="6" t="s">
        <v>9</v>
      </c>
      <c r="C15" s="82">
        <v>-7783693.54</v>
      </c>
      <c r="D15" s="82">
        <v>-5055100</v>
      </c>
      <c r="E15" s="82">
        <v>-5003200</v>
      </c>
    </row>
    <row r="16" spans="1:5" ht="37.5" x14ac:dyDescent="0.3">
      <c r="A16" s="5" t="s">
        <v>10</v>
      </c>
      <c r="B16" s="6" t="s">
        <v>11</v>
      </c>
      <c r="C16" s="82">
        <v>7783693.54</v>
      </c>
      <c r="D16" s="82">
        <v>-5055100</v>
      </c>
      <c r="E16" s="82">
        <v>-5003200</v>
      </c>
    </row>
    <row r="17" spans="1:5" ht="37.5" x14ac:dyDescent="0.3">
      <c r="A17" s="5" t="s">
        <v>12</v>
      </c>
      <c r="B17" s="6" t="s">
        <v>154</v>
      </c>
      <c r="C17" s="82">
        <v>-7783693.54</v>
      </c>
      <c r="D17" s="82">
        <v>-5055100</v>
      </c>
      <c r="E17" s="82">
        <v>-5003200</v>
      </c>
    </row>
    <row r="18" spans="1:5" ht="18.75" x14ac:dyDescent="0.3">
      <c r="A18" s="5" t="s">
        <v>13</v>
      </c>
      <c r="B18" s="6" t="s">
        <v>14</v>
      </c>
      <c r="C18" s="82">
        <v>8133211.5899999999</v>
      </c>
      <c r="D18" s="82">
        <v>5055100</v>
      </c>
      <c r="E18" s="82">
        <v>5003200</v>
      </c>
    </row>
    <row r="19" spans="1:5" ht="37.5" x14ac:dyDescent="0.3">
      <c r="A19" s="5" t="s">
        <v>15</v>
      </c>
      <c r="B19" s="6" t="s">
        <v>16</v>
      </c>
      <c r="C19" s="82">
        <v>8133211.5899999999</v>
      </c>
      <c r="D19" s="82">
        <v>5055100</v>
      </c>
      <c r="E19" s="82">
        <v>5003200</v>
      </c>
    </row>
    <row r="20" spans="1:5" ht="37.5" x14ac:dyDescent="0.2">
      <c r="A20" s="5" t="s">
        <v>17</v>
      </c>
      <c r="B20" s="6" t="s">
        <v>18</v>
      </c>
      <c r="C20" s="83">
        <v>8133211.5899999999</v>
      </c>
      <c r="D20" s="83">
        <v>5055100</v>
      </c>
      <c r="E20" s="83">
        <v>5003200</v>
      </c>
    </row>
    <row r="21" spans="1:5" ht="37.5" x14ac:dyDescent="0.2">
      <c r="A21" s="5" t="s">
        <v>19</v>
      </c>
      <c r="B21" s="6" t="s">
        <v>155</v>
      </c>
      <c r="C21" s="83">
        <v>8133211.5899999999</v>
      </c>
      <c r="D21" s="83">
        <v>5055100</v>
      </c>
      <c r="E21" s="83">
        <v>5003200</v>
      </c>
    </row>
    <row r="22" spans="1:5" ht="18.75" x14ac:dyDescent="0.3">
      <c r="A22" s="7"/>
      <c r="B22" s="8"/>
      <c r="C22" s="84"/>
      <c r="D22" s="84"/>
      <c r="E22" s="84"/>
    </row>
    <row r="23" spans="1:5" ht="18.75" x14ac:dyDescent="0.3">
      <c r="A23" s="7"/>
      <c r="B23" s="8"/>
      <c r="C23" s="84"/>
      <c r="D23" s="84"/>
      <c r="E23" s="84"/>
    </row>
    <row r="24" spans="1:5" ht="18.75" x14ac:dyDescent="0.3">
      <c r="A24" s="7"/>
      <c r="B24" s="8"/>
      <c r="C24" s="84"/>
      <c r="D24" s="84"/>
      <c r="E24" s="84"/>
    </row>
    <row r="25" spans="1:5" x14ac:dyDescent="0.2">
      <c r="C25" s="85"/>
      <c r="D25" s="85"/>
      <c r="E25" s="85"/>
    </row>
    <row r="26" spans="1:5" x14ac:dyDescent="0.2">
      <c r="C26" s="85"/>
      <c r="D26" s="85"/>
      <c r="E26" s="85"/>
    </row>
    <row r="27" spans="1:5" x14ac:dyDescent="0.2">
      <c r="C27" s="85"/>
      <c r="D27" s="85"/>
      <c r="E27" s="85"/>
    </row>
    <row r="28" spans="1:5" x14ac:dyDescent="0.2">
      <c r="C28" s="85"/>
      <c r="D28" s="85"/>
      <c r="E28" s="85"/>
    </row>
    <row r="29" spans="1:5" x14ac:dyDescent="0.2">
      <c r="C29" s="85"/>
      <c r="D29" s="85"/>
      <c r="E29" s="85"/>
    </row>
    <row r="30" spans="1:5" x14ac:dyDescent="0.2">
      <c r="C30" s="85"/>
      <c r="D30" s="85"/>
      <c r="E30" s="85"/>
    </row>
    <row r="31" spans="1:5" x14ac:dyDescent="0.2">
      <c r="C31" s="85"/>
      <c r="D31" s="85"/>
      <c r="E31" s="85"/>
    </row>
    <row r="32" spans="1:5" x14ac:dyDescent="0.2">
      <c r="C32" s="85"/>
      <c r="D32" s="85"/>
      <c r="E32" s="85"/>
    </row>
    <row r="33" spans="3:5" x14ac:dyDescent="0.2">
      <c r="C33" s="85"/>
      <c r="D33" s="85"/>
      <c r="E33" s="85"/>
    </row>
    <row r="34" spans="3:5" x14ac:dyDescent="0.2">
      <c r="C34" s="85"/>
      <c r="D34" s="85"/>
      <c r="E34" s="85"/>
    </row>
    <row r="35" spans="3:5" x14ac:dyDescent="0.2">
      <c r="C35" s="85"/>
      <c r="D35" s="85"/>
      <c r="E35" s="85"/>
    </row>
    <row r="36" spans="3:5" x14ac:dyDescent="0.2">
      <c r="C36" s="85"/>
      <c r="D36" s="85"/>
      <c r="E36" s="85"/>
    </row>
  </sheetData>
  <mergeCells count="2">
    <mergeCell ref="A6:C6"/>
    <mergeCell ref="A7:C7"/>
  </mergeCells>
  <phoneticPr fontId="12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zoomScale="75" workbookViewId="0"/>
  </sheetViews>
  <sheetFormatPr defaultRowHeight="15.75" x14ac:dyDescent="0.25"/>
  <cols>
    <col min="1" max="1" width="25.140625" bestFit="1" customWidth="1"/>
    <col min="2" max="2" width="67.28515625" customWidth="1"/>
    <col min="3" max="4" width="20.42578125" style="11" customWidth="1"/>
    <col min="5" max="7" width="16" style="11" customWidth="1"/>
  </cols>
  <sheetData>
    <row r="1" spans="1:7" ht="18.75" x14ac:dyDescent="0.3">
      <c r="B1" s="1" t="s">
        <v>20</v>
      </c>
      <c r="C1" s="1" t="s">
        <v>152</v>
      </c>
      <c r="D1" s="1"/>
      <c r="E1" s="1"/>
      <c r="F1" s="1"/>
      <c r="G1" s="1"/>
    </row>
    <row r="2" spans="1:7" ht="18.75" x14ac:dyDescent="0.3">
      <c r="B2" s="1" t="s">
        <v>21</v>
      </c>
      <c r="C2" s="1" t="s">
        <v>172</v>
      </c>
      <c r="D2" s="1"/>
      <c r="E2" s="1"/>
      <c r="F2" s="1"/>
      <c r="G2" s="1"/>
    </row>
    <row r="3" spans="1:7" ht="21.6" customHeight="1" x14ac:dyDescent="0.3">
      <c r="B3" s="1" t="s">
        <v>22</v>
      </c>
      <c r="C3" s="1" t="s">
        <v>102</v>
      </c>
      <c r="D3" s="1"/>
      <c r="E3" s="1"/>
      <c r="F3" s="1"/>
      <c r="G3" s="1"/>
    </row>
    <row r="4" spans="1:7" ht="18.75" x14ac:dyDescent="0.3">
      <c r="A4" s="9"/>
      <c r="B4" s="1" t="s">
        <v>23</v>
      </c>
      <c r="C4" s="48" t="s">
        <v>222</v>
      </c>
      <c r="D4" s="48" t="s">
        <v>224</v>
      </c>
      <c r="E4" s="48"/>
      <c r="F4" s="1"/>
      <c r="G4" s="1"/>
    </row>
    <row r="5" spans="1:7" ht="18.75" x14ac:dyDescent="0.3">
      <c r="A5" s="9"/>
      <c r="B5" s="2"/>
      <c r="C5" s="1"/>
      <c r="D5"/>
      <c r="E5"/>
      <c r="F5" s="2"/>
      <c r="G5" s="2"/>
    </row>
    <row r="6" spans="1:7" ht="18.75" x14ac:dyDescent="0.3">
      <c r="A6" s="203" t="s">
        <v>158</v>
      </c>
      <c r="B6" s="203"/>
      <c r="C6" s="203"/>
      <c r="D6" s="203"/>
      <c r="E6" s="203"/>
      <c r="F6" s="49"/>
      <c r="G6" s="49"/>
    </row>
    <row r="7" spans="1:7" ht="18.75" x14ac:dyDescent="0.3">
      <c r="A7" s="203" t="s">
        <v>164</v>
      </c>
      <c r="B7" s="203"/>
      <c r="C7" s="203"/>
      <c r="D7" s="203"/>
      <c r="E7" s="203"/>
      <c r="F7" s="49"/>
      <c r="G7" s="49"/>
    </row>
    <row r="8" spans="1:7" x14ac:dyDescent="0.25">
      <c r="A8" s="10"/>
    </row>
    <row r="9" spans="1:7" x14ac:dyDescent="0.25">
      <c r="A9" s="10"/>
    </row>
    <row r="10" spans="1:7" ht="66" x14ac:dyDescent="0.2">
      <c r="A10" s="12" t="s">
        <v>24</v>
      </c>
      <c r="B10" s="13" t="s">
        <v>83</v>
      </c>
      <c r="C10" s="3" t="s">
        <v>127</v>
      </c>
      <c r="D10" s="3" t="s">
        <v>128</v>
      </c>
      <c r="E10" s="3" t="s">
        <v>159</v>
      </c>
      <c r="F10" s="50"/>
      <c r="G10" s="50"/>
    </row>
    <row r="11" spans="1:7" ht="18.75" x14ac:dyDescent="0.2">
      <c r="A11" s="12"/>
      <c r="B11" s="13" t="s">
        <v>103</v>
      </c>
      <c r="C11" s="88">
        <v>7783693.54</v>
      </c>
      <c r="D11" s="3">
        <v>5055100</v>
      </c>
      <c r="E11" s="3">
        <v>5003200</v>
      </c>
      <c r="F11" s="50"/>
      <c r="G11" s="50"/>
    </row>
    <row r="12" spans="1:7" x14ac:dyDescent="0.2">
      <c r="A12" s="13" t="s">
        <v>25</v>
      </c>
      <c r="B12" s="14" t="s">
        <v>26</v>
      </c>
      <c r="C12" s="87">
        <v>2385700</v>
      </c>
      <c r="D12" s="15">
        <v>1970000</v>
      </c>
      <c r="E12" s="15">
        <v>1944000</v>
      </c>
      <c r="F12" s="51"/>
      <c r="G12" s="51"/>
    </row>
    <row r="13" spans="1:7" ht="18.75" x14ac:dyDescent="0.2">
      <c r="A13" s="16" t="s">
        <v>27</v>
      </c>
      <c r="B13" s="17" t="s">
        <v>28</v>
      </c>
      <c r="C13" s="89">
        <v>300000</v>
      </c>
      <c r="D13" s="18">
        <v>310000</v>
      </c>
      <c r="E13" s="5">
        <v>311000</v>
      </c>
      <c r="F13" s="50"/>
      <c r="G13" s="50"/>
    </row>
    <row r="14" spans="1:7" x14ac:dyDescent="0.2">
      <c r="A14" s="16" t="s">
        <v>29</v>
      </c>
      <c r="B14" s="17" t="s">
        <v>30</v>
      </c>
      <c r="C14" s="89">
        <v>300000</v>
      </c>
      <c r="D14" s="18">
        <v>310000</v>
      </c>
      <c r="E14" s="18">
        <v>311000</v>
      </c>
      <c r="F14" s="52"/>
      <c r="G14" s="52"/>
    </row>
    <row r="15" spans="1:7" ht="78.75" x14ac:dyDescent="0.2">
      <c r="A15" s="16" t="s">
        <v>97</v>
      </c>
      <c r="B15" s="17" t="s">
        <v>126</v>
      </c>
      <c r="C15" s="89">
        <v>287000</v>
      </c>
      <c r="D15" s="18">
        <v>295000</v>
      </c>
      <c r="E15" s="18">
        <v>295000</v>
      </c>
      <c r="F15" s="52"/>
      <c r="G15" s="52"/>
    </row>
    <row r="16" spans="1:7" ht="78.75" x14ac:dyDescent="0.2">
      <c r="A16" s="16" t="s">
        <v>138</v>
      </c>
      <c r="B16" s="17" t="s">
        <v>126</v>
      </c>
      <c r="C16" s="89">
        <v>287000</v>
      </c>
      <c r="D16" s="18">
        <v>295000</v>
      </c>
      <c r="E16" s="18">
        <v>295000</v>
      </c>
      <c r="F16" s="52"/>
      <c r="G16" s="52"/>
    </row>
    <row r="17" spans="1:7" ht="47.25" x14ac:dyDescent="0.2">
      <c r="A17" s="16" t="s">
        <v>160</v>
      </c>
      <c r="B17" s="17" t="s">
        <v>211</v>
      </c>
      <c r="C17" s="89">
        <v>13000</v>
      </c>
      <c r="D17" s="18">
        <v>15000</v>
      </c>
      <c r="E17" s="18">
        <v>16000</v>
      </c>
      <c r="F17" s="52"/>
      <c r="G17" s="52"/>
    </row>
    <row r="18" spans="1:7" ht="47.25" x14ac:dyDescent="0.2">
      <c r="A18" s="74" t="s">
        <v>165</v>
      </c>
      <c r="B18" s="17" t="s">
        <v>210</v>
      </c>
      <c r="C18" s="89">
        <v>13000</v>
      </c>
      <c r="D18" s="18">
        <v>15000</v>
      </c>
      <c r="E18" s="18">
        <v>16000</v>
      </c>
      <c r="F18" s="52"/>
      <c r="G18" s="52"/>
    </row>
    <row r="19" spans="1:7" ht="31.5" x14ac:dyDescent="0.2">
      <c r="A19" s="16" t="s">
        <v>87</v>
      </c>
      <c r="B19" s="17" t="s">
        <v>88</v>
      </c>
      <c r="C19" s="90">
        <v>799000</v>
      </c>
      <c r="D19" s="21">
        <v>826000</v>
      </c>
      <c r="E19" s="21">
        <v>859000</v>
      </c>
      <c r="F19" s="53"/>
      <c r="G19" s="53"/>
    </row>
    <row r="20" spans="1:7" ht="31.5" x14ac:dyDescent="0.2">
      <c r="A20" s="19" t="s">
        <v>89</v>
      </c>
      <c r="B20" s="47" t="s">
        <v>90</v>
      </c>
      <c r="C20" s="90">
        <v>799000</v>
      </c>
      <c r="D20" s="21">
        <v>826000</v>
      </c>
      <c r="E20" s="21">
        <v>859000</v>
      </c>
      <c r="F20" s="53"/>
      <c r="G20" s="53"/>
    </row>
    <row r="21" spans="1:7" ht="78.75" x14ac:dyDescent="0.2">
      <c r="A21" s="19" t="s">
        <v>91</v>
      </c>
      <c r="B21" s="70" t="s">
        <v>113</v>
      </c>
      <c r="C21" s="90">
        <v>367000</v>
      </c>
      <c r="D21" s="21">
        <v>380000</v>
      </c>
      <c r="E21" s="21">
        <v>398000</v>
      </c>
      <c r="F21" s="53"/>
      <c r="G21" s="53"/>
    </row>
    <row r="22" spans="1:7" ht="110.25" x14ac:dyDescent="0.2">
      <c r="A22" s="19" t="s">
        <v>133</v>
      </c>
      <c r="B22" s="70" t="s">
        <v>136</v>
      </c>
      <c r="C22" s="90">
        <v>367000</v>
      </c>
      <c r="D22" s="21">
        <v>380000</v>
      </c>
      <c r="E22" s="21">
        <v>398000</v>
      </c>
      <c r="F22" s="53"/>
      <c r="G22" s="53"/>
    </row>
    <row r="23" spans="1:7" ht="94.5" x14ac:dyDescent="0.2">
      <c r="A23" s="19" t="s">
        <v>92</v>
      </c>
      <c r="B23" s="70" t="s">
        <v>114</v>
      </c>
      <c r="C23" s="90">
        <v>2000</v>
      </c>
      <c r="D23" s="21">
        <v>2000</v>
      </c>
      <c r="E23" s="21">
        <v>2000</v>
      </c>
      <c r="F23" s="53"/>
      <c r="G23" s="53"/>
    </row>
    <row r="24" spans="1:7" ht="126" x14ac:dyDescent="0.2">
      <c r="A24" s="19" t="s">
        <v>132</v>
      </c>
      <c r="B24" s="70" t="s">
        <v>134</v>
      </c>
      <c r="C24" s="90">
        <v>2000</v>
      </c>
      <c r="D24" s="21">
        <v>2000</v>
      </c>
      <c r="E24" s="21">
        <v>2000</v>
      </c>
      <c r="F24" s="53"/>
      <c r="G24" s="53"/>
    </row>
    <row r="25" spans="1:7" ht="78.75" x14ac:dyDescent="0.2">
      <c r="A25" s="19" t="s">
        <v>93</v>
      </c>
      <c r="B25" s="70" t="s">
        <v>115</v>
      </c>
      <c r="C25" s="91">
        <v>483000</v>
      </c>
      <c r="D25" s="21">
        <v>498000</v>
      </c>
      <c r="E25" s="21">
        <v>520000</v>
      </c>
      <c r="F25" s="53"/>
      <c r="G25" s="53"/>
    </row>
    <row r="26" spans="1:7" ht="110.25" x14ac:dyDescent="0.2">
      <c r="A26" s="19" t="s">
        <v>131</v>
      </c>
      <c r="B26" s="70" t="s">
        <v>135</v>
      </c>
      <c r="C26" s="91">
        <v>483000</v>
      </c>
      <c r="D26" s="21">
        <v>498000</v>
      </c>
      <c r="E26" s="21">
        <v>520000</v>
      </c>
      <c r="F26" s="53"/>
      <c r="G26" s="53"/>
    </row>
    <row r="27" spans="1:7" ht="78.75" x14ac:dyDescent="0.2">
      <c r="A27" s="19" t="s">
        <v>94</v>
      </c>
      <c r="B27" s="70" t="s">
        <v>116</v>
      </c>
      <c r="C27" s="91">
        <v>-53000</v>
      </c>
      <c r="D27" s="21">
        <v>-54000</v>
      </c>
      <c r="E27" s="21">
        <v>-61000</v>
      </c>
      <c r="F27" s="53"/>
      <c r="G27" s="53"/>
    </row>
    <row r="28" spans="1:7" ht="110.25" x14ac:dyDescent="0.2">
      <c r="A28" s="19" t="s">
        <v>130</v>
      </c>
      <c r="B28" s="70" t="s">
        <v>137</v>
      </c>
      <c r="C28" s="91">
        <v>-53000</v>
      </c>
      <c r="D28" s="21">
        <v>-54000</v>
      </c>
      <c r="E28" s="21">
        <v>-61000</v>
      </c>
      <c r="F28" s="53"/>
      <c r="G28" s="53"/>
    </row>
    <row r="29" spans="1:7" x14ac:dyDescent="0.2">
      <c r="A29" s="16" t="s">
        <v>31</v>
      </c>
      <c r="B29" s="17" t="s">
        <v>32</v>
      </c>
      <c r="C29" s="89">
        <v>22000</v>
      </c>
      <c r="D29" s="18">
        <v>22000</v>
      </c>
      <c r="E29" s="18">
        <v>22000</v>
      </c>
      <c r="F29" s="52"/>
      <c r="G29" s="52"/>
    </row>
    <row r="30" spans="1:7" ht="31.5" x14ac:dyDescent="0.2">
      <c r="A30" s="16" t="s">
        <v>96</v>
      </c>
      <c r="B30" s="17" t="s">
        <v>100</v>
      </c>
      <c r="C30" s="89">
        <v>22000</v>
      </c>
      <c r="D30" s="18">
        <v>22000</v>
      </c>
      <c r="E30" s="18">
        <v>22000</v>
      </c>
      <c r="F30" s="52"/>
      <c r="G30" s="52"/>
    </row>
    <row r="31" spans="1:7" ht="31.5" x14ac:dyDescent="0.2">
      <c r="A31" s="16" t="s">
        <v>111</v>
      </c>
      <c r="B31" s="17" t="s">
        <v>99</v>
      </c>
      <c r="C31" s="89">
        <v>22000</v>
      </c>
      <c r="D31" s="18">
        <v>22000</v>
      </c>
      <c r="E31" s="18">
        <v>22000</v>
      </c>
      <c r="F31" s="52"/>
      <c r="G31" s="52"/>
    </row>
    <row r="32" spans="1:7" ht="31.5" x14ac:dyDescent="0.2">
      <c r="A32" s="16" t="s">
        <v>98</v>
      </c>
      <c r="B32" s="17" t="s">
        <v>99</v>
      </c>
      <c r="C32" s="89">
        <v>22000</v>
      </c>
      <c r="D32" s="18">
        <v>22000</v>
      </c>
      <c r="E32" s="18">
        <v>22000</v>
      </c>
      <c r="F32" s="52"/>
      <c r="G32" s="52"/>
    </row>
    <row r="33" spans="1:7" ht="31.5" x14ac:dyDescent="0.2">
      <c r="A33" s="16" t="s">
        <v>129</v>
      </c>
      <c r="B33" s="17" t="s">
        <v>99</v>
      </c>
      <c r="C33" s="89">
        <v>22000</v>
      </c>
      <c r="D33" s="18">
        <v>22000</v>
      </c>
      <c r="E33" s="18">
        <v>22000</v>
      </c>
      <c r="F33" s="52"/>
      <c r="G33" s="52"/>
    </row>
    <row r="34" spans="1:7" x14ac:dyDescent="0.2">
      <c r="A34" s="16" t="s">
        <v>33</v>
      </c>
      <c r="B34" s="17" t="s">
        <v>34</v>
      </c>
      <c r="C34" s="89">
        <v>0</v>
      </c>
      <c r="D34" s="18">
        <v>0</v>
      </c>
      <c r="E34" s="18">
        <v>0</v>
      </c>
      <c r="F34" s="52"/>
      <c r="G34" s="52"/>
    </row>
    <row r="35" spans="1:7" x14ac:dyDescent="0.2">
      <c r="A35" s="16" t="s">
        <v>79</v>
      </c>
      <c r="B35" s="17" t="s">
        <v>34</v>
      </c>
      <c r="C35" s="89">
        <v>0</v>
      </c>
      <c r="D35" s="18">
        <v>0</v>
      </c>
      <c r="E35" s="18">
        <v>0</v>
      </c>
      <c r="F35" s="52"/>
      <c r="G35" s="52"/>
    </row>
    <row r="36" spans="1:7" x14ac:dyDescent="0.2">
      <c r="A36" s="16" t="s">
        <v>139</v>
      </c>
      <c r="B36" s="17" t="s">
        <v>34</v>
      </c>
      <c r="C36" s="89">
        <v>0</v>
      </c>
      <c r="D36" s="18">
        <v>0</v>
      </c>
      <c r="E36" s="18">
        <v>0</v>
      </c>
      <c r="F36" s="52"/>
      <c r="G36" s="52"/>
    </row>
    <row r="37" spans="1:7" x14ac:dyDescent="0.2">
      <c r="A37" s="16" t="s">
        <v>35</v>
      </c>
      <c r="B37" s="17" t="s">
        <v>36</v>
      </c>
      <c r="C37" s="92">
        <v>870000</v>
      </c>
      <c r="D37" s="18">
        <v>804000</v>
      </c>
      <c r="E37" s="18">
        <v>744000</v>
      </c>
      <c r="F37" s="52"/>
      <c r="G37" s="52"/>
    </row>
    <row r="38" spans="1:7" x14ac:dyDescent="0.2">
      <c r="A38" s="16" t="s">
        <v>95</v>
      </c>
      <c r="B38" s="17" t="s">
        <v>38</v>
      </c>
      <c r="C38" s="89">
        <v>41000</v>
      </c>
      <c r="D38" s="18">
        <v>41000</v>
      </c>
      <c r="E38" s="18">
        <v>41000</v>
      </c>
      <c r="F38" s="52"/>
      <c r="G38" s="52"/>
    </row>
    <row r="39" spans="1:7" ht="47.25" x14ac:dyDescent="0.2">
      <c r="A39" s="16" t="s">
        <v>37</v>
      </c>
      <c r="B39" s="71" t="s">
        <v>117</v>
      </c>
      <c r="C39" s="89">
        <v>41000</v>
      </c>
      <c r="D39" s="18">
        <v>41000</v>
      </c>
      <c r="E39" s="18">
        <v>41000</v>
      </c>
      <c r="F39" s="52"/>
      <c r="G39" s="52"/>
    </row>
    <row r="40" spans="1:7" hidden="1" x14ac:dyDescent="0.2">
      <c r="A40" s="16" t="s">
        <v>39</v>
      </c>
      <c r="B40" s="17" t="s">
        <v>40</v>
      </c>
      <c r="C40" s="89"/>
      <c r="D40" s="18"/>
      <c r="E40" s="18"/>
      <c r="F40" s="52"/>
      <c r="G40" s="52"/>
    </row>
    <row r="41" spans="1:7" hidden="1" x14ac:dyDescent="0.2">
      <c r="A41" s="16" t="s">
        <v>41</v>
      </c>
      <c r="B41" s="17" t="s">
        <v>42</v>
      </c>
      <c r="C41" s="89"/>
      <c r="D41" s="18"/>
      <c r="E41" s="18"/>
      <c r="F41" s="52"/>
      <c r="G41" s="52"/>
    </row>
    <row r="42" spans="1:7" hidden="1" x14ac:dyDescent="0.2">
      <c r="A42" s="16" t="s">
        <v>43</v>
      </c>
      <c r="B42" s="17" t="s">
        <v>44</v>
      </c>
      <c r="C42" s="89"/>
      <c r="D42" s="18"/>
      <c r="E42" s="18"/>
      <c r="F42" s="52"/>
      <c r="G42" s="52"/>
    </row>
    <row r="43" spans="1:7" ht="47.25" x14ac:dyDescent="0.2">
      <c r="A43" s="16" t="s">
        <v>140</v>
      </c>
      <c r="B43" s="71" t="s">
        <v>141</v>
      </c>
      <c r="C43" s="89">
        <v>41000</v>
      </c>
      <c r="D43" s="18">
        <v>41000</v>
      </c>
      <c r="E43" s="18">
        <v>41000</v>
      </c>
      <c r="F43" s="52"/>
      <c r="G43" s="52"/>
    </row>
    <row r="44" spans="1:7" x14ac:dyDescent="0.2">
      <c r="A44" s="16" t="s">
        <v>45</v>
      </c>
      <c r="B44" s="17" t="s">
        <v>46</v>
      </c>
      <c r="C44" s="89">
        <v>829000</v>
      </c>
      <c r="D44" s="18">
        <v>763000</v>
      </c>
      <c r="E44" s="18">
        <v>703000</v>
      </c>
      <c r="F44" s="52"/>
      <c r="G44" s="52"/>
    </row>
    <row r="45" spans="1:7" x14ac:dyDescent="0.2">
      <c r="A45" s="16" t="s">
        <v>112</v>
      </c>
      <c r="B45" s="17" t="s">
        <v>101</v>
      </c>
      <c r="C45" s="89">
        <v>12000</v>
      </c>
      <c r="D45" s="18">
        <v>12000</v>
      </c>
      <c r="E45" s="18">
        <v>12000</v>
      </c>
      <c r="F45" s="52"/>
      <c r="G45" s="52"/>
    </row>
    <row r="46" spans="1:7" ht="31.5" x14ac:dyDescent="0.2">
      <c r="A46" s="16" t="s">
        <v>142</v>
      </c>
      <c r="B46" s="17" t="s">
        <v>118</v>
      </c>
      <c r="C46" s="89">
        <v>12000</v>
      </c>
      <c r="D46" s="18">
        <v>12000</v>
      </c>
      <c r="E46" s="18">
        <v>12000</v>
      </c>
      <c r="F46" s="52"/>
      <c r="G46" s="52"/>
    </row>
    <row r="47" spans="1:7" ht="63" x14ac:dyDescent="0.2">
      <c r="A47" s="16" t="s">
        <v>143</v>
      </c>
      <c r="B47" s="17" t="s">
        <v>209</v>
      </c>
      <c r="C47" s="89">
        <v>12000</v>
      </c>
      <c r="D47" s="18">
        <v>12000</v>
      </c>
      <c r="E47" s="18">
        <v>12000</v>
      </c>
      <c r="F47" s="52"/>
      <c r="G47" s="52"/>
    </row>
    <row r="48" spans="1:7" x14ac:dyDescent="0.2">
      <c r="A48" s="16" t="s">
        <v>108</v>
      </c>
      <c r="B48" s="17" t="s">
        <v>208</v>
      </c>
      <c r="C48" s="89">
        <v>817000</v>
      </c>
      <c r="D48" s="18">
        <v>751000</v>
      </c>
      <c r="E48" s="18">
        <v>691000</v>
      </c>
      <c r="F48" s="52"/>
      <c r="G48" s="52"/>
    </row>
    <row r="49" spans="1:7" ht="31.5" x14ac:dyDescent="0.2">
      <c r="A49" s="16" t="s">
        <v>110</v>
      </c>
      <c r="B49" s="17" t="s">
        <v>207</v>
      </c>
      <c r="C49" s="89">
        <v>817000</v>
      </c>
      <c r="D49" s="18">
        <v>751000</v>
      </c>
      <c r="E49" s="18">
        <v>691000</v>
      </c>
      <c r="F49" s="52"/>
      <c r="G49" s="52"/>
    </row>
    <row r="50" spans="1:7" ht="63" x14ac:dyDescent="0.2">
      <c r="A50" s="16" t="s">
        <v>107</v>
      </c>
      <c r="B50" s="17" t="s">
        <v>206</v>
      </c>
      <c r="C50" s="89">
        <v>817000</v>
      </c>
      <c r="D50" s="18">
        <v>751000</v>
      </c>
      <c r="E50" s="18">
        <v>691000</v>
      </c>
      <c r="F50" s="52"/>
      <c r="G50" s="52"/>
    </row>
    <row r="51" spans="1:7" ht="47.25" x14ac:dyDescent="0.2">
      <c r="A51" s="16" t="s">
        <v>47</v>
      </c>
      <c r="B51" s="17" t="s">
        <v>48</v>
      </c>
      <c r="C51" s="89">
        <v>8000</v>
      </c>
      <c r="D51" s="18">
        <v>8000</v>
      </c>
      <c r="E51" s="18">
        <v>8000</v>
      </c>
      <c r="F51" s="52"/>
      <c r="G51" s="52"/>
    </row>
    <row r="52" spans="1:7" ht="94.5" x14ac:dyDescent="0.2">
      <c r="A52" s="16" t="s">
        <v>104</v>
      </c>
      <c r="B52" s="17" t="s">
        <v>119</v>
      </c>
      <c r="C52" s="89">
        <v>8000</v>
      </c>
      <c r="D52" s="18">
        <v>8000</v>
      </c>
      <c r="E52" s="18">
        <v>8000</v>
      </c>
      <c r="F52" s="52"/>
      <c r="G52" s="52"/>
    </row>
    <row r="53" spans="1:7" ht="94.5" x14ac:dyDescent="0.2">
      <c r="A53" s="16" t="s">
        <v>105</v>
      </c>
      <c r="B53" s="17" t="s">
        <v>144</v>
      </c>
      <c r="C53" s="89">
        <v>8000</v>
      </c>
      <c r="D53" s="18">
        <v>8000</v>
      </c>
      <c r="E53" s="18">
        <v>8000</v>
      </c>
      <c r="F53" s="52"/>
      <c r="G53" s="52"/>
    </row>
    <row r="54" spans="1:7" ht="78.75" x14ac:dyDescent="0.2">
      <c r="A54" s="16" t="s">
        <v>109</v>
      </c>
      <c r="B54" s="17" t="s">
        <v>120</v>
      </c>
      <c r="C54" s="89">
        <v>8000</v>
      </c>
      <c r="D54" s="18">
        <v>8000</v>
      </c>
      <c r="E54" s="18">
        <v>8000</v>
      </c>
      <c r="F54" s="52"/>
      <c r="G54" s="52"/>
    </row>
    <row r="55" spans="1:7" x14ac:dyDescent="0.2">
      <c r="A55" s="16" t="s">
        <v>184</v>
      </c>
      <c r="B55" s="17" t="s">
        <v>182</v>
      </c>
      <c r="C55" s="89">
        <v>386700</v>
      </c>
      <c r="D55" s="18"/>
      <c r="E55" s="18"/>
      <c r="F55" s="52"/>
      <c r="G55" s="52"/>
    </row>
    <row r="56" spans="1:7" x14ac:dyDescent="0.2">
      <c r="A56" s="16" t="s">
        <v>185</v>
      </c>
      <c r="B56" s="17" t="s">
        <v>183</v>
      </c>
      <c r="C56" s="89">
        <v>386700</v>
      </c>
      <c r="D56" s="18"/>
      <c r="E56" s="18"/>
      <c r="F56" s="52"/>
      <c r="G56" s="52"/>
    </row>
    <row r="57" spans="1:7" ht="47.25" x14ac:dyDescent="0.2">
      <c r="A57" s="74" t="s">
        <v>225</v>
      </c>
      <c r="B57" s="71" t="s">
        <v>226</v>
      </c>
      <c r="C57" s="89">
        <v>386700</v>
      </c>
      <c r="D57" s="18"/>
      <c r="E57" s="18"/>
      <c r="F57" s="52"/>
      <c r="G57" s="52"/>
    </row>
    <row r="58" spans="1:7" x14ac:dyDescent="0.2">
      <c r="A58" s="13" t="s">
        <v>49</v>
      </c>
      <c r="B58" s="14" t="s">
        <v>50</v>
      </c>
      <c r="C58" s="93">
        <v>5397993.54</v>
      </c>
      <c r="D58" s="15">
        <v>3085100</v>
      </c>
      <c r="E58" s="15">
        <v>3059200</v>
      </c>
      <c r="F58" s="51"/>
      <c r="G58" s="51"/>
    </row>
    <row r="59" spans="1:7" ht="31.5" x14ac:dyDescent="0.2">
      <c r="A59" s="16" t="s">
        <v>51</v>
      </c>
      <c r="B59" s="17" t="s">
        <v>52</v>
      </c>
      <c r="C59" s="92">
        <v>5276900</v>
      </c>
      <c r="D59" s="37">
        <v>3085100</v>
      </c>
      <c r="E59" s="37">
        <v>3059200</v>
      </c>
      <c r="F59" s="54"/>
      <c r="G59" s="54"/>
    </row>
    <row r="60" spans="1:7" x14ac:dyDescent="0.2">
      <c r="A60" s="16" t="s">
        <v>148</v>
      </c>
      <c r="B60" s="17" t="s">
        <v>145</v>
      </c>
      <c r="C60" s="89">
        <v>3320100</v>
      </c>
      <c r="D60" s="18">
        <v>2982100</v>
      </c>
      <c r="E60" s="18">
        <v>2952100</v>
      </c>
      <c r="F60" s="52"/>
      <c r="G60" s="52"/>
    </row>
    <row r="61" spans="1:7" x14ac:dyDescent="0.25">
      <c r="A61" s="16" t="s">
        <v>149</v>
      </c>
      <c r="B61" s="20" t="s">
        <v>146</v>
      </c>
      <c r="C61" s="94">
        <v>3204000</v>
      </c>
      <c r="D61" s="45">
        <f>D62</f>
        <v>2971000</v>
      </c>
      <c r="E61" s="45">
        <f>E62</f>
        <v>2941000</v>
      </c>
      <c r="F61" s="55"/>
      <c r="G61" s="55"/>
    </row>
    <row r="62" spans="1:7" ht="31.5" x14ac:dyDescent="0.25">
      <c r="A62" s="72" t="s">
        <v>150</v>
      </c>
      <c r="B62" s="20" t="s">
        <v>106</v>
      </c>
      <c r="C62" s="94">
        <v>3204000</v>
      </c>
      <c r="D62" s="45">
        <v>2971000</v>
      </c>
      <c r="E62" s="45">
        <v>2941000</v>
      </c>
      <c r="F62" s="55"/>
      <c r="G62" s="55"/>
    </row>
    <row r="63" spans="1:7" ht="47.25" x14ac:dyDescent="0.25">
      <c r="A63" s="72" t="s">
        <v>187</v>
      </c>
      <c r="B63" s="20" t="s">
        <v>205</v>
      </c>
      <c r="C63" s="94">
        <v>116100</v>
      </c>
      <c r="D63" s="45">
        <v>11100</v>
      </c>
      <c r="E63" s="45">
        <v>11100</v>
      </c>
      <c r="F63" s="55"/>
      <c r="G63" s="55"/>
    </row>
    <row r="64" spans="1:7" ht="47.25" x14ac:dyDescent="0.25">
      <c r="A64" s="72" t="s">
        <v>188</v>
      </c>
      <c r="B64" s="20" t="s">
        <v>204</v>
      </c>
      <c r="C64" s="94">
        <v>116100</v>
      </c>
      <c r="D64" s="45">
        <v>11100</v>
      </c>
      <c r="E64" s="45">
        <v>11100</v>
      </c>
      <c r="F64" s="55"/>
      <c r="G64" s="55"/>
    </row>
    <row r="65" spans="1:7" ht="31.5" x14ac:dyDescent="0.25">
      <c r="A65" s="74" t="s">
        <v>193</v>
      </c>
      <c r="B65" s="73" t="s">
        <v>203</v>
      </c>
      <c r="C65" s="95">
        <v>1626300</v>
      </c>
      <c r="D65" s="46"/>
      <c r="E65" s="46"/>
      <c r="F65" s="56"/>
      <c r="G65" s="56"/>
    </row>
    <row r="66" spans="1:7" ht="63" x14ac:dyDescent="0.25">
      <c r="A66" s="16" t="s">
        <v>167</v>
      </c>
      <c r="B66" s="73" t="s">
        <v>161</v>
      </c>
      <c r="C66" s="95">
        <v>693000</v>
      </c>
      <c r="D66" s="46"/>
      <c r="E66" s="46"/>
      <c r="F66" s="56"/>
      <c r="G66" s="56"/>
    </row>
    <row r="67" spans="1:7" ht="63" x14ac:dyDescent="0.25">
      <c r="A67" s="16" t="s">
        <v>166</v>
      </c>
      <c r="B67" s="73" t="s">
        <v>162</v>
      </c>
      <c r="C67" s="95">
        <v>693000</v>
      </c>
      <c r="D67" s="46"/>
      <c r="E67" s="46"/>
      <c r="F67" s="56"/>
      <c r="G67" s="56"/>
    </row>
    <row r="68" spans="1:7" ht="25.5" customHeight="1" x14ac:dyDescent="0.25">
      <c r="A68" s="74" t="s">
        <v>181</v>
      </c>
      <c r="B68" s="73" t="s">
        <v>202</v>
      </c>
      <c r="C68" s="95">
        <v>933300</v>
      </c>
      <c r="D68" s="46"/>
      <c r="E68" s="46"/>
      <c r="F68" s="56"/>
      <c r="G68" s="56"/>
    </row>
    <row r="69" spans="1:7" ht="25.5" customHeight="1" x14ac:dyDescent="0.25">
      <c r="A69" s="74" t="s">
        <v>192</v>
      </c>
      <c r="B69" s="73" t="s">
        <v>180</v>
      </c>
      <c r="C69" s="95">
        <v>933300</v>
      </c>
      <c r="D69" s="46"/>
      <c r="E69" s="46"/>
      <c r="F69" s="56"/>
      <c r="G69" s="56"/>
    </row>
    <row r="70" spans="1:7" ht="38.25" customHeight="1" x14ac:dyDescent="0.25">
      <c r="A70" s="74" t="s">
        <v>147</v>
      </c>
      <c r="B70" s="73" t="s">
        <v>196</v>
      </c>
      <c r="C70" s="95">
        <v>102000</v>
      </c>
      <c r="D70" s="46">
        <f>D72</f>
        <v>103000</v>
      </c>
      <c r="E70" s="46">
        <f>E72</f>
        <v>107100</v>
      </c>
      <c r="F70" s="56"/>
      <c r="G70" s="56"/>
    </row>
    <row r="71" spans="1:7" ht="38.25" customHeight="1" x14ac:dyDescent="0.25">
      <c r="A71" s="74" t="s">
        <v>197</v>
      </c>
      <c r="B71" s="73" t="s">
        <v>53</v>
      </c>
      <c r="C71" s="95">
        <v>102000</v>
      </c>
      <c r="D71" s="46">
        <f>D72</f>
        <v>103000</v>
      </c>
      <c r="E71" s="46">
        <f>E72</f>
        <v>107100</v>
      </c>
      <c r="F71" s="56"/>
      <c r="G71" s="56"/>
    </row>
    <row r="72" spans="1:7" ht="38.25" customHeight="1" x14ac:dyDescent="0.25">
      <c r="A72" s="74" t="s">
        <v>194</v>
      </c>
      <c r="B72" s="73" t="s">
        <v>53</v>
      </c>
      <c r="C72" s="95">
        <v>102000</v>
      </c>
      <c r="D72" s="46">
        <v>103000</v>
      </c>
      <c r="E72" s="46">
        <v>107100</v>
      </c>
      <c r="F72" s="56"/>
      <c r="G72" s="56"/>
    </row>
    <row r="73" spans="1:7" ht="38.25" customHeight="1" x14ac:dyDescent="0.25">
      <c r="A73" s="74" t="s">
        <v>198</v>
      </c>
      <c r="B73" s="73" t="s">
        <v>201</v>
      </c>
      <c r="C73" s="95">
        <v>228500</v>
      </c>
      <c r="D73" s="46"/>
      <c r="E73" s="46"/>
      <c r="F73" s="56"/>
      <c r="G73" s="56"/>
    </row>
    <row r="74" spans="1:7" ht="38.25" customHeight="1" x14ac:dyDescent="0.25">
      <c r="A74" s="74" t="s">
        <v>195</v>
      </c>
      <c r="B74" s="73" t="s">
        <v>200</v>
      </c>
      <c r="C74" s="95">
        <v>228500</v>
      </c>
      <c r="D74" s="46"/>
      <c r="E74" s="46"/>
      <c r="F74" s="56"/>
      <c r="G74" s="56"/>
    </row>
    <row r="75" spans="1:7" ht="38.25" customHeight="1" x14ac:dyDescent="0.25">
      <c r="A75" s="74" t="s">
        <v>199</v>
      </c>
      <c r="B75" s="73" t="s">
        <v>214</v>
      </c>
      <c r="C75" s="95">
        <v>228500</v>
      </c>
      <c r="D75" s="46"/>
      <c r="E75" s="46"/>
      <c r="F75" s="56"/>
      <c r="G75" s="56"/>
    </row>
    <row r="76" spans="1:7" ht="38.25" customHeight="1" x14ac:dyDescent="0.25">
      <c r="A76" s="74" t="s">
        <v>215</v>
      </c>
      <c r="B76" s="73" t="s">
        <v>218</v>
      </c>
      <c r="C76" s="95">
        <v>121093.54</v>
      </c>
      <c r="D76" s="46"/>
      <c r="E76" s="46"/>
      <c r="F76" s="56"/>
      <c r="G76" s="56"/>
    </row>
    <row r="77" spans="1:7" ht="38.25" customHeight="1" x14ac:dyDescent="0.25">
      <c r="A77" s="74" t="s">
        <v>216</v>
      </c>
      <c r="B77" s="73" t="s">
        <v>219</v>
      </c>
      <c r="C77" s="95">
        <v>121093.54</v>
      </c>
      <c r="D77" s="46"/>
      <c r="E77" s="46"/>
      <c r="F77" s="56"/>
      <c r="G77" s="56"/>
    </row>
    <row r="78" spans="1:7" ht="38.25" customHeight="1" x14ac:dyDescent="0.25">
      <c r="A78" s="74" t="s">
        <v>217</v>
      </c>
      <c r="B78" s="73" t="s">
        <v>220</v>
      </c>
      <c r="C78" s="95">
        <v>121093.54</v>
      </c>
      <c r="D78" s="46"/>
      <c r="E78" s="46"/>
      <c r="F78" s="56"/>
      <c r="G78" s="56"/>
    </row>
    <row r="79" spans="1:7" x14ac:dyDescent="0.2">
      <c r="A79" s="13"/>
      <c r="B79" s="14" t="s">
        <v>163</v>
      </c>
      <c r="C79" s="96">
        <v>7783693.54</v>
      </c>
      <c r="D79" s="15">
        <v>5055100</v>
      </c>
      <c r="E79" s="15">
        <v>5003200</v>
      </c>
      <c r="F79" s="51"/>
      <c r="G79" s="51"/>
    </row>
    <row r="80" spans="1:7" ht="31.5" hidden="1" x14ac:dyDescent="0.2">
      <c r="A80" s="13" t="s">
        <v>54</v>
      </c>
      <c r="B80" s="65" t="s">
        <v>122</v>
      </c>
      <c r="C80" s="87"/>
      <c r="D80" s="15"/>
      <c r="E80" s="15"/>
      <c r="F80" s="51"/>
      <c r="G80" s="51"/>
    </row>
    <row r="81" spans="1:7" hidden="1" x14ac:dyDescent="0.2">
      <c r="A81" s="16" t="s">
        <v>55</v>
      </c>
      <c r="B81" s="65" t="s">
        <v>121</v>
      </c>
      <c r="C81" s="89"/>
      <c r="D81" s="18"/>
      <c r="E81" s="18"/>
      <c r="F81" s="52"/>
      <c r="G81" s="52"/>
    </row>
    <row r="82" spans="1:7" ht="31.5" hidden="1" x14ac:dyDescent="0.2">
      <c r="A82" s="13" t="s">
        <v>56</v>
      </c>
      <c r="B82" s="65" t="s">
        <v>122</v>
      </c>
      <c r="C82" s="87"/>
      <c r="D82" s="15"/>
      <c r="E82" s="15"/>
      <c r="F82" s="51"/>
      <c r="G82" s="51"/>
    </row>
    <row r="83" spans="1:7" hidden="1" x14ac:dyDescent="0.2">
      <c r="A83" s="16" t="s">
        <v>57</v>
      </c>
      <c r="B83" s="65" t="s">
        <v>121</v>
      </c>
      <c r="C83" s="89"/>
      <c r="D83" s="18"/>
      <c r="E83" s="18"/>
      <c r="F83" s="52"/>
      <c r="G83" s="52"/>
    </row>
    <row r="84" spans="1:7" ht="31.5" hidden="1" x14ac:dyDescent="0.2">
      <c r="A84" s="13" t="s">
        <v>58</v>
      </c>
      <c r="B84" s="65" t="s">
        <v>122</v>
      </c>
      <c r="C84" s="87"/>
      <c r="D84" s="15"/>
      <c r="E84" s="15"/>
      <c r="F84" s="51"/>
      <c r="G84" s="51"/>
    </row>
    <row r="85" spans="1:7" hidden="1" x14ac:dyDescent="0.2">
      <c r="A85" s="16" t="s">
        <v>59</v>
      </c>
      <c r="B85" s="65" t="s">
        <v>121</v>
      </c>
      <c r="C85" s="89"/>
      <c r="D85" s="18"/>
      <c r="E85" s="18"/>
      <c r="F85" s="52"/>
      <c r="G85" s="52"/>
    </row>
    <row r="86" spans="1:7" ht="31.5" hidden="1" x14ac:dyDescent="0.2">
      <c r="A86" s="16" t="s">
        <v>60</v>
      </c>
      <c r="B86" s="65" t="s">
        <v>122</v>
      </c>
      <c r="C86" s="18"/>
      <c r="D86" s="18"/>
      <c r="E86" s="18"/>
      <c r="F86" s="52"/>
      <c r="G86" s="52"/>
    </row>
    <row r="87" spans="1:7" hidden="1" x14ac:dyDescent="0.2">
      <c r="A87" s="13" t="s">
        <v>61</v>
      </c>
      <c r="B87" s="65" t="s">
        <v>121</v>
      </c>
      <c r="C87" s="15"/>
      <c r="D87" s="15"/>
      <c r="E87" s="15"/>
      <c r="F87" s="51"/>
      <c r="G87" s="51"/>
    </row>
    <row r="88" spans="1:7" ht="31.5" hidden="1" x14ac:dyDescent="0.2">
      <c r="A88" s="16" t="s">
        <v>62</v>
      </c>
      <c r="B88" s="65" t="s">
        <v>122</v>
      </c>
      <c r="C88" s="18"/>
      <c r="D88" s="18"/>
      <c r="E88" s="18"/>
      <c r="F88" s="52"/>
      <c r="G88" s="52"/>
    </row>
    <row r="89" spans="1:7" hidden="1" x14ac:dyDescent="0.2">
      <c r="A89" s="22"/>
      <c r="B89" s="65" t="s">
        <v>121</v>
      </c>
      <c r="C89" s="15"/>
      <c r="D89" s="15"/>
      <c r="E89" s="15"/>
      <c r="F89" s="51"/>
      <c r="G89" s="51"/>
    </row>
    <row r="90" spans="1:7" x14ac:dyDescent="0.2">
      <c r="A90" s="63"/>
      <c r="B90" s="64"/>
      <c r="C90" s="51"/>
      <c r="D90" s="51"/>
      <c r="E90" s="51"/>
      <c r="F90" s="51"/>
      <c r="G90" s="51"/>
    </row>
    <row r="91" spans="1:7" x14ac:dyDescent="0.2">
      <c r="A91" s="63"/>
      <c r="B91" s="64"/>
      <c r="C91" s="51"/>
      <c r="D91" s="51"/>
      <c r="E91" s="51"/>
      <c r="F91" s="51"/>
      <c r="G91" s="51"/>
    </row>
    <row r="92" spans="1:7" x14ac:dyDescent="0.2">
      <c r="A92" s="63"/>
      <c r="B92" s="64"/>
      <c r="C92" s="51"/>
      <c r="D92" s="51"/>
      <c r="E92" s="51"/>
      <c r="F92" s="51"/>
      <c r="G92" s="51"/>
    </row>
    <row r="93" spans="1:7" x14ac:dyDescent="0.2">
      <c r="A93" s="63"/>
      <c r="B93" s="64"/>
      <c r="C93" s="51"/>
      <c r="D93" s="51"/>
      <c r="E93" s="51"/>
      <c r="F93" s="51"/>
      <c r="G93" s="51"/>
    </row>
    <row r="95" spans="1:7" ht="18.75" x14ac:dyDescent="0.3">
      <c r="B95" s="2"/>
      <c r="C95" s="2"/>
      <c r="D95" s="2"/>
      <c r="E95" s="2"/>
      <c r="F95" s="2"/>
      <c r="G95" s="2"/>
    </row>
    <row r="96" spans="1:7" ht="12.75" x14ac:dyDescent="0.2">
      <c r="C96"/>
      <c r="D96"/>
      <c r="E96"/>
      <c r="F96"/>
      <c r="G96"/>
    </row>
    <row r="97" spans="1:7" ht="12.75" x14ac:dyDescent="0.2">
      <c r="C97"/>
      <c r="D97"/>
      <c r="E97"/>
      <c r="F97"/>
      <c r="G97"/>
    </row>
    <row r="98" spans="1:7" ht="12.75" x14ac:dyDescent="0.2">
      <c r="C98"/>
      <c r="D98"/>
      <c r="E98"/>
      <c r="F98"/>
      <c r="G98"/>
    </row>
    <row r="99" spans="1:7" ht="12.75" x14ac:dyDescent="0.2">
      <c r="A99" s="23"/>
      <c r="B99" s="23"/>
      <c r="C99" s="23"/>
      <c r="D99" s="23"/>
      <c r="E99" s="23"/>
      <c r="F99" s="23"/>
      <c r="G99" s="23"/>
    </row>
    <row r="100" spans="1:7" ht="12.75" x14ac:dyDescent="0.2">
      <c r="A100" s="23"/>
      <c r="B100" s="23"/>
      <c r="C100" s="23"/>
      <c r="D100" s="23"/>
      <c r="E100" s="23"/>
      <c r="F100" s="23"/>
      <c r="G100" s="23"/>
    </row>
    <row r="101" spans="1:7" ht="12.75" x14ac:dyDescent="0.2">
      <c r="C101"/>
      <c r="D101"/>
      <c r="E101"/>
      <c r="F101"/>
      <c r="G101"/>
    </row>
    <row r="102" spans="1:7" ht="12.75" x14ac:dyDescent="0.2">
      <c r="C102"/>
      <c r="D102"/>
      <c r="E102"/>
      <c r="F102"/>
      <c r="G102"/>
    </row>
    <row r="103" spans="1:7" ht="12.75" x14ac:dyDescent="0.2">
      <c r="C103"/>
      <c r="D103"/>
      <c r="E103"/>
      <c r="F103"/>
      <c r="G103"/>
    </row>
    <row r="104" spans="1:7" ht="12.75" x14ac:dyDescent="0.2">
      <c r="C104"/>
      <c r="D104"/>
      <c r="E104"/>
      <c r="F104"/>
      <c r="G104"/>
    </row>
    <row r="105" spans="1:7" ht="12.75" x14ac:dyDescent="0.2">
      <c r="C105"/>
      <c r="D105"/>
      <c r="E105"/>
      <c r="F105"/>
      <c r="G105"/>
    </row>
    <row r="106" spans="1:7" ht="12.75" x14ac:dyDescent="0.2">
      <c r="C106"/>
      <c r="D106"/>
      <c r="E106"/>
      <c r="F106"/>
      <c r="G106"/>
    </row>
    <row r="107" spans="1:7" ht="12.75" x14ac:dyDescent="0.2">
      <c r="C107"/>
      <c r="D107"/>
      <c r="E107"/>
      <c r="F107"/>
      <c r="G107"/>
    </row>
    <row r="108" spans="1:7" ht="12.75" x14ac:dyDescent="0.2">
      <c r="C108"/>
      <c r="D108"/>
      <c r="E108"/>
      <c r="F108"/>
      <c r="G108"/>
    </row>
    <row r="109" spans="1:7" ht="12.75" x14ac:dyDescent="0.2">
      <c r="C109"/>
      <c r="D109"/>
      <c r="E109"/>
      <c r="F109"/>
      <c r="G109"/>
    </row>
    <row r="110" spans="1:7" ht="12.75" x14ac:dyDescent="0.2">
      <c r="C110"/>
      <c r="D110"/>
      <c r="E110"/>
      <c r="F110"/>
      <c r="G110"/>
    </row>
    <row r="111" spans="1:7" ht="12.75" x14ac:dyDescent="0.2">
      <c r="C111"/>
      <c r="D111"/>
      <c r="E111"/>
      <c r="F111"/>
      <c r="G111"/>
    </row>
    <row r="112" spans="1:7" ht="12.75" x14ac:dyDescent="0.2">
      <c r="C112"/>
      <c r="D112"/>
      <c r="E112"/>
      <c r="F112"/>
      <c r="G112"/>
    </row>
    <row r="113" spans="3:7" ht="12.75" x14ac:dyDescent="0.2">
      <c r="C113"/>
      <c r="D113"/>
      <c r="E113"/>
      <c r="F113"/>
      <c r="G113"/>
    </row>
    <row r="114" spans="3:7" ht="12.75" x14ac:dyDescent="0.2">
      <c r="C114"/>
      <c r="D114"/>
      <c r="E114"/>
      <c r="F114"/>
      <c r="G114"/>
    </row>
    <row r="115" spans="3:7" ht="12.75" x14ac:dyDescent="0.2">
      <c r="C115"/>
      <c r="D115"/>
      <c r="E115"/>
      <c r="F115"/>
      <c r="G115"/>
    </row>
    <row r="116" spans="3:7" ht="12.75" x14ac:dyDescent="0.2">
      <c r="C116"/>
      <c r="D116"/>
      <c r="E116"/>
      <c r="F116"/>
      <c r="G116"/>
    </row>
    <row r="117" spans="3:7" ht="12.75" x14ac:dyDescent="0.2">
      <c r="C117"/>
      <c r="D117"/>
      <c r="E117"/>
      <c r="F117"/>
      <c r="G117"/>
    </row>
    <row r="118" spans="3:7" ht="12.75" x14ac:dyDescent="0.2">
      <c r="C118"/>
      <c r="D118"/>
      <c r="E118"/>
      <c r="F118"/>
      <c r="G118"/>
    </row>
    <row r="119" spans="3:7" ht="12.75" x14ac:dyDescent="0.2">
      <c r="C119"/>
      <c r="D119"/>
      <c r="E119"/>
      <c r="F119"/>
      <c r="G119"/>
    </row>
    <row r="120" spans="3:7" ht="12.75" x14ac:dyDescent="0.2">
      <c r="C120"/>
      <c r="D120"/>
      <c r="E120"/>
      <c r="F120"/>
      <c r="G120"/>
    </row>
    <row r="121" spans="3:7" ht="12.75" x14ac:dyDescent="0.2">
      <c r="C121"/>
      <c r="D121"/>
      <c r="E121"/>
      <c r="F121"/>
      <c r="G121"/>
    </row>
    <row r="122" spans="3:7" ht="12.75" x14ac:dyDescent="0.2">
      <c r="C122"/>
      <c r="D122"/>
      <c r="E122"/>
      <c r="F122"/>
      <c r="G122"/>
    </row>
    <row r="123" spans="3:7" ht="12.75" x14ac:dyDescent="0.2">
      <c r="C123"/>
      <c r="D123"/>
      <c r="E123"/>
      <c r="F123"/>
      <c r="G123"/>
    </row>
    <row r="124" spans="3:7" ht="12.75" x14ac:dyDescent="0.2">
      <c r="C124"/>
      <c r="D124"/>
      <c r="E124"/>
      <c r="F124"/>
      <c r="G124"/>
    </row>
    <row r="125" spans="3:7" ht="12.75" x14ac:dyDescent="0.2">
      <c r="C125"/>
      <c r="D125"/>
      <c r="E125"/>
      <c r="F125"/>
      <c r="G125"/>
    </row>
    <row r="126" spans="3:7" ht="12.75" x14ac:dyDescent="0.2">
      <c r="C126"/>
      <c r="D126"/>
      <c r="E126"/>
      <c r="F126"/>
      <c r="G126"/>
    </row>
    <row r="127" spans="3:7" ht="12.75" x14ac:dyDescent="0.2">
      <c r="C127"/>
      <c r="D127"/>
      <c r="E127"/>
      <c r="F127"/>
      <c r="G127"/>
    </row>
    <row r="128" spans="3:7" ht="12.75" x14ac:dyDescent="0.2">
      <c r="C128"/>
      <c r="D128"/>
      <c r="E128"/>
      <c r="F128"/>
      <c r="G128"/>
    </row>
    <row r="132" spans="1:7" ht="18.75" x14ac:dyDescent="0.3">
      <c r="A132" s="205"/>
      <c r="B132" s="205"/>
      <c r="C132" s="205"/>
      <c r="D132" s="205"/>
      <c r="E132" s="205"/>
      <c r="F132" s="2"/>
      <c r="G132" s="2"/>
    </row>
  </sheetData>
  <mergeCells count="3">
    <mergeCell ref="A6:E6"/>
    <mergeCell ref="A132:E132"/>
    <mergeCell ref="A7:E7"/>
  </mergeCells>
  <phoneticPr fontId="12" type="noConversion"/>
  <pageMargins left="0.78740157480314965" right="0.78740157480314965" top="0.78740157480314965" bottom="0.78740157480314965" header="0" footer="0"/>
  <pageSetup paperSize="9" scale="40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="75" workbookViewId="0"/>
  </sheetViews>
  <sheetFormatPr defaultRowHeight="12.75" x14ac:dyDescent="0.2"/>
  <cols>
    <col min="1" max="1" width="11.140625" customWidth="1"/>
    <col min="2" max="2" width="78.28515625" customWidth="1"/>
    <col min="3" max="3" width="16.5703125" customWidth="1"/>
    <col min="4" max="4" width="17.28515625" customWidth="1"/>
    <col min="5" max="8" width="16" customWidth="1"/>
  </cols>
  <sheetData>
    <row r="1" spans="1:9" ht="18.75" x14ac:dyDescent="0.3">
      <c r="B1" s="1" t="s">
        <v>20</v>
      </c>
      <c r="C1" s="1"/>
      <c r="D1" s="207" t="s">
        <v>153</v>
      </c>
      <c r="E1" s="207"/>
      <c r="F1" s="2"/>
      <c r="G1" s="2"/>
    </row>
    <row r="2" spans="1:9" ht="18.75" x14ac:dyDescent="0.3">
      <c r="B2" s="1" t="s">
        <v>21</v>
      </c>
      <c r="C2" s="1"/>
      <c r="D2" s="207" t="s">
        <v>173</v>
      </c>
      <c r="E2" s="207"/>
      <c r="F2" s="2"/>
      <c r="G2" s="2"/>
    </row>
    <row r="3" spans="1:9" ht="18.75" x14ac:dyDescent="0.3">
      <c r="B3" s="1" t="s">
        <v>22</v>
      </c>
      <c r="C3" s="1"/>
      <c r="D3" s="207" t="s">
        <v>151</v>
      </c>
      <c r="E3" s="207"/>
      <c r="F3" s="2"/>
      <c r="G3" s="2"/>
    </row>
    <row r="4" spans="1:9" ht="18.75" x14ac:dyDescent="0.3">
      <c r="A4" s="9"/>
      <c r="B4" s="1" t="s">
        <v>23</v>
      </c>
      <c r="C4" s="1"/>
      <c r="D4" s="207" t="s">
        <v>223</v>
      </c>
      <c r="E4" s="207"/>
      <c r="F4" s="2"/>
      <c r="G4" s="2"/>
    </row>
    <row r="5" spans="1:9" ht="15.75" x14ac:dyDescent="0.25">
      <c r="D5" s="11"/>
      <c r="E5" s="11"/>
      <c r="F5" s="11"/>
      <c r="G5" s="11"/>
      <c r="H5" s="11"/>
    </row>
    <row r="6" spans="1:9" ht="15.75" x14ac:dyDescent="0.25">
      <c r="D6" s="11"/>
      <c r="E6" s="11"/>
      <c r="F6" s="11"/>
      <c r="G6" s="11"/>
      <c r="H6" s="11"/>
    </row>
    <row r="7" spans="1:9" ht="18.75" x14ac:dyDescent="0.3">
      <c r="A7" s="202" t="s">
        <v>169</v>
      </c>
      <c r="B7" s="203"/>
      <c r="C7" s="203"/>
      <c r="D7" s="203"/>
      <c r="E7" s="203"/>
      <c r="F7" s="203"/>
      <c r="G7" s="49"/>
      <c r="H7" s="49"/>
    </row>
    <row r="8" spans="1:9" ht="37.5" customHeight="1" x14ac:dyDescent="0.2">
      <c r="A8" s="206" t="s">
        <v>170</v>
      </c>
      <c r="B8" s="206"/>
      <c r="C8" s="206"/>
      <c r="D8" s="206"/>
      <c r="E8" s="206"/>
      <c r="F8" s="206"/>
      <c r="G8" s="50"/>
      <c r="H8" s="50"/>
    </row>
    <row r="9" spans="1:9" ht="15.75" x14ac:dyDescent="0.2">
      <c r="A9" s="24"/>
      <c r="B9" s="24"/>
      <c r="C9" s="24"/>
      <c r="D9" s="25"/>
      <c r="E9" s="25"/>
      <c r="F9" s="25"/>
      <c r="G9" s="25"/>
      <c r="H9" s="25"/>
    </row>
    <row r="10" spans="1:9" ht="15.75" x14ac:dyDescent="0.2">
      <c r="A10" s="24"/>
      <c r="B10" s="24"/>
      <c r="C10" s="24"/>
      <c r="D10" s="25"/>
      <c r="E10" s="25"/>
      <c r="F10" s="25"/>
      <c r="G10" s="25"/>
      <c r="H10" s="25"/>
    </row>
    <row r="11" spans="1:9" ht="18.75" x14ac:dyDescent="0.2">
      <c r="A11" s="26" t="s">
        <v>84</v>
      </c>
      <c r="B11" s="27" t="s">
        <v>85</v>
      </c>
      <c r="C11" s="27" t="s">
        <v>227</v>
      </c>
      <c r="D11" s="3" t="s">
        <v>127</v>
      </c>
      <c r="E11" s="3" t="s">
        <v>128</v>
      </c>
      <c r="F11" s="3" t="s">
        <v>159</v>
      </c>
      <c r="G11" s="50"/>
    </row>
    <row r="12" spans="1:9" ht="18.75" x14ac:dyDescent="0.3">
      <c r="A12" s="28" t="s">
        <v>63</v>
      </c>
      <c r="B12" s="29" t="s">
        <v>64</v>
      </c>
      <c r="C12" s="66">
        <v>-55000</v>
      </c>
      <c r="D12" s="66">
        <v>1969996.58</v>
      </c>
      <c r="E12" s="66">
        <v>2060870</v>
      </c>
      <c r="F12" s="66">
        <v>2060970</v>
      </c>
      <c r="G12" s="57"/>
      <c r="H12" s="57"/>
    </row>
    <row r="13" spans="1:9" ht="37.5" x14ac:dyDescent="0.3">
      <c r="A13" s="30" t="s">
        <v>65</v>
      </c>
      <c r="B13" s="31" t="s">
        <v>66</v>
      </c>
      <c r="C13" s="67">
        <v>-100000</v>
      </c>
      <c r="D13" s="67">
        <v>580000</v>
      </c>
      <c r="E13" s="67">
        <v>680000</v>
      </c>
      <c r="F13" s="67">
        <v>680000</v>
      </c>
      <c r="G13" s="58"/>
      <c r="H13" s="58"/>
    </row>
    <row r="14" spans="1:9" ht="56.25" x14ac:dyDescent="0.3">
      <c r="A14" s="30" t="s">
        <v>67</v>
      </c>
      <c r="B14" s="31" t="s">
        <v>68</v>
      </c>
      <c r="C14" s="67">
        <v>45000</v>
      </c>
      <c r="D14" s="67">
        <v>1366466.08</v>
      </c>
      <c r="E14" s="67">
        <v>1357770</v>
      </c>
      <c r="F14" s="67">
        <v>1357770</v>
      </c>
      <c r="G14" s="58"/>
      <c r="H14" s="58"/>
      <c r="I14" s="36"/>
    </row>
    <row r="15" spans="1:9" ht="56.25" x14ac:dyDescent="0.3">
      <c r="A15" s="30" t="s">
        <v>123</v>
      </c>
      <c r="B15" s="31" t="s">
        <v>124</v>
      </c>
      <c r="C15" s="67"/>
      <c r="D15" s="67">
        <v>22200</v>
      </c>
      <c r="E15" s="67">
        <v>22200</v>
      </c>
      <c r="F15" s="67">
        <v>22200</v>
      </c>
      <c r="G15" s="58"/>
      <c r="H15" s="58"/>
      <c r="I15" s="36"/>
    </row>
    <row r="16" spans="1:9" ht="19.5" x14ac:dyDescent="0.3">
      <c r="A16" s="30" t="s">
        <v>178</v>
      </c>
      <c r="B16" s="75" t="s">
        <v>179</v>
      </c>
      <c r="C16" s="67"/>
      <c r="D16" s="67">
        <v>1330.5</v>
      </c>
      <c r="E16" s="67">
        <v>900</v>
      </c>
      <c r="F16" s="67">
        <v>900</v>
      </c>
      <c r="G16" s="58"/>
      <c r="H16" s="58"/>
      <c r="I16" s="36"/>
    </row>
    <row r="17" spans="1:8" s="44" customFormat="1" ht="18.75" x14ac:dyDescent="0.3">
      <c r="A17" s="43" t="s">
        <v>69</v>
      </c>
      <c r="B17" s="34" t="s">
        <v>70</v>
      </c>
      <c r="C17" s="66"/>
      <c r="D17" s="66">
        <v>102000</v>
      </c>
      <c r="E17" s="66">
        <v>103000</v>
      </c>
      <c r="F17" s="66">
        <v>107100</v>
      </c>
      <c r="G17" s="57"/>
      <c r="H17" s="57"/>
    </row>
    <row r="18" spans="1:8" s="41" customFormat="1" ht="18.75" x14ac:dyDescent="0.3">
      <c r="A18" s="30" t="s">
        <v>71</v>
      </c>
      <c r="B18" s="42" t="s">
        <v>72</v>
      </c>
      <c r="C18" s="67"/>
      <c r="D18" s="67">
        <v>102000</v>
      </c>
      <c r="E18" s="67">
        <v>103000</v>
      </c>
      <c r="F18" s="67">
        <v>107100</v>
      </c>
      <c r="G18" s="58"/>
      <c r="H18" s="58"/>
    </row>
    <row r="19" spans="1:8" ht="37.5" x14ac:dyDescent="0.3">
      <c r="A19" s="28" t="s">
        <v>73</v>
      </c>
      <c r="B19" s="33" t="s">
        <v>74</v>
      </c>
      <c r="C19" s="68">
        <v>25000</v>
      </c>
      <c r="D19" s="68">
        <v>112989.92</v>
      </c>
      <c r="E19" s="68">
        <v>100000</v>
      </c>
      <c r="F19" s="68">
        <v>100000</v>
      </c>
      <c r="G19" s="59"/>
      <c r="H19" s="50"/>
    </row>
    <row r="20" spans="1:8" ht="18.75" x14ac:dyDescent="0.3">
      <c r="A20" s="30" t="s">
        <v>75</v>
      </c>
      <c r="B20" s="32" t="s">
        <v>76</v>
      </c>
      <c r="C20" s="69">
        <v>25000</v>
      </c>
      <c r="D20" s="69">
        <f>D19</f>
        <v>112989.92</v>
      </c>
      <c r="E20" s="69">
        <v>100000</v>
      </c>
      <c r="F20" s="69">
        <v>100000</v>
      </c>
      <c r="G20" s="60"/>
      <c r="H20" s="60"/>
    </row>
    <row r="21" spans="1:8" ht="18.75" x14ac:dyDescent="0.3">
      <c r="A21" s="28" t="s">
        <v>81</v>
      </c>
      <c r="B21" s="29" t="s">
        <v>80</v>
      </c>
      <c r="C21" s="68"/>
      <c r="D21" s="68">
        <v>982755.13</v>
      </c>
      <c r="E21" s="68">
        <v>826000</v>
      </c>
      <c r="F21" s="68">
        <v>859000</v>
      </c>
      <c r="G21" s="59"/>
      <c r="H21" s="59"/>
    </row>
    <row r="22" spans="1:8" s="40" customFormat="1" ht="18.75" x14ac:dyDescent="0.3">
      <c r="A22" s="38" t="s">
        <v>82</v>
      </c>
      <c r="B22" s="39" t="s">
        <v>125</v>
      </c>
      <c r="C22" s="69"/>
      <c r="D22" s="69">
        <v>982755.13</v>
      </c>
      <c r="E22" s="69">
        <v>826000</v>
      </c>
      <c r="F22" s="69">
        <v>859000</v>
      </c>
      <c r="G22" s="60"/>
      <c r="H22" s="60"/>
    </row>
    <row r="23" spans="1:8" s="40" customFormat="1" ht="18.75" x14ac:dyDescent="0.3">
      <c r="A23" s="38" t="s">
        <v>174</v>
      </c>
      <c r="B23" s="29" t="s">
        <v>175</v>
      </c>
      <c r="C23" s="68">
        <v>20000</v>
      </c>
      <c r="D23" s="68">
        <v>1183093.6299999999</v>
      </c>
      <c r="E23" s="69"/>
      <c r="F23" s="69"/>
      <c r="G23" s="60"/>
      <c r="H23" s="60"/>
    </row>
    <row r="24" spans="1:8" s="40" customFormat="1" ht="18.75" x14ac:dyDescent="0.3">
      <c r="A24" s="38" t="s">
        <v>176</v>
      </c>
      <c r="B24" s="39" t="s">
        <v>177</v>
      </c>
      <c r="C24" s="69">
        <v>20000</v>
      </c>
      <c r="D24" s="69">
        <f>D23</f>
        <v>1183093.6299999999</v>
      </c>
      <c r="E24" s="69"/>
      <c r="F24" s="69"/>
      <c r="G24" s="60"/>
      <c r="H24" s="60"/>
    </row>
    <row r="25" spans="1:8" ht="18.75" x14ac:dyDescent="0.3">
      <c r="A25" s="28" t="s">
        <v>77</v>
      </c>
      <c r="B25" s="34" t="s">
        <v>212</v>
      </c>
      <c r="C25" s="68">
        <v>10000</v>
      </c>
      <c r="D25" s="68">
        <v>2257138.33</v>
      </c>
      <c r="E25" s="68">
        <v>1965230</v>
      </c>
      <c r="F25" s="68">
        <v>1876230</v>
      </c>
      <c r="G25" s="59"/>
      <c r="H25" s="59"/>
    </row>
    <row r="26" spans="1:8" ht="18.75" x14ac:dyDescent="0.3">
      <c r="A26" s="28" t="s">
        <v>78</v>
      </c>
      <c r="B26" s="34" t="s">
        <v>186</v>
      </c>
      <c r="C26" s="68">
        <v>10000</v>
      </c>
      <c r="D26" s="68">
        <v>2257138.33</v>
      </c>
      <c r="E26" s="68"/>
      <c r="F26" s="68"/>
      <c r="G26" s="59"/>
      <c r="H26" s="59"/>
    </row>
    <row r="27" spans="1:8" ht="18.75" x14ac:dyDescent="0.3">
      <c r="A27" s="28" t="s">
        <v>213</v>
      </c>
      <c r="B27" s="34" t="s">
        <v>190</v>
      </c>
      <c r="C27" s="68"/>
      <c r="D27" s="68">
        <v>1525238</v>
      </c>
      <c r="E27" s="68"/>
      <c r="F27" s="68"/>
      <c r="G27" s="59"/>
      <c r="H27" s="59"/>
    </row>
    <row r="28" spans="1:8" ht="18.75" x14ac:dyDescent="0.3">
      <c r="A28" s="30" t="s">
        <v>213</v>
      </c>
      <c r="B28" s="32" t="s">
        <v>191</v>
      </c>
      <c r="C28" s="69"/>
      <c r="D28" s="69">
        <v>1525238</v>
      </c>
      <c r="E28" s="69">
        <v>1965230</v>
      </c>
      <c r="F28" s="69">
        <v>1876230</v>
      </c>
      <c r="G28" s="60"/>
      <c r="H28" s="60"/>
    </row>
    <row r="29" spans="1:8" ht="18.75" x14ac:dyDescent="0.3">
      <c r="A29" s="35"/>
      <c r="B29" s="34" t="s">
        <v>168</v>
      </c>
      <c r="C29" s="68">
        <f>SUM(C25+C23+C19+C12)</f>
        <v>0</v>
      </c>
      <c r="D29" s="68">
        <f>D12+D17+D19+D21+D23+D25+D27</f>
        <v>8133211.5899999999</v>
      </c>
      <c r="E29" s="68">
        <v>5055100</v>
      </c>
      <c r="F29" s="68">
        <v>5003200</v>
      </c>
      <c r="G29" s="59"/>
      <c r="H29" s="59"/>
    </row>
    <row r="30" spans="1:8" ht="18.75" x14ac:dyDescent="0.3">
      <c r="A30" s="61"/>
      <c r="B30" s="62"/>
      <c r="C30" s="62"/>
      <c r="E30" s="59"/>
      <c r="G30" s="59"/>
      <c r="H30" s="59"/>
    </row>
    <row r="31" spans="1:8" ht="18.75" x14ac:dyDescent="0.3">
      <c r="A31" s="61"/>
      <c r="D31" s="59"/>
      <c r="E31" s="59"/>
      <c r="F31" s="59"/>
      <c r="G31" s="59"/>
      <c r="H31" s="59"/>
    </row>
  </sheetData>
  <mergeCells count="6">
    <mergeCell ref="A8:F8"/>
    <mergeCell ref="D1:E1"/>
    <mergeCell ref="D2:E2"/>
    <mergeCell ref="D3:E3"/>
    <mergeCell ref="D4:E4"/>
    <mergeCell ref="A7:F7"/>
  </mergeCells>
  <phoneticPr fontId="12" type="noConversion"/>
  <pageMargins left="0.78740157480314965" right="0.78740157480314965" top="0.78740157480314965" bottom="0.78740157480314965" header="0" footer="0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topLeftCell="K1" workbookViewId="0">
      <selection activeCell="H1" sqref="H1:K1"/>
    </sheetView>
  </sheetViews>
  <sheetFormatPr defaultRowHeight="15.75" x14ac:dyDescent="0.25"/>
  <cols>
    <col min="1" max="1" width="10" style="97" hidden="1" customWidth="1"/>
    <col min="2" max="3" width="10.28515625" style="97" hidden="1" customWidth="1"/>
    <col min="4" max="4" width="5.5703125" style="97" hidden="1" customWidth="1"/>
    <col min="5" max="10" width="10.28515625" style="97" hidden="1" customWidth="1"/>
    <col min="11" max="11" width="30.140625" style="97" customWidth="1"/>
    <col min="12" max="12" width="6.42578125" style="97" customWidth="1"/>
    <col min="13" max="13" width="5.85546875" style="97" customWidth="1"/>
    <col min="14" max="14" width="9.5703125" style="97" bestFit="1" customWidth="1"/>
    <col min="15" max="15" width="4.7109375" style="97" customWidth="1"/>
    <col min="16" max="16" width="10.28515625" style="98" customWidth="1"/>
    <col min="17" max="17" width="10.85546875" style="97" bestFit="1" customWidth="1"/>
    <col min="18" max="18" width="11.42578125" style="97" customWidth="1"/>
    <col min="19" max="19" width="11.7109375" style="97" customWidth="1"/>
    <col min="20" max="16384" width="9.140625" style="97"/>
  </cols>
  <sheetData>
    <row r="1" spans="1:20" ht="12" customHeight="1" x14ac:dyDescent="0.25">
      <c r="A1" s="102"/>
      <c r="B1" s="102"/>
      <c r="C1" s="208"/>
      <c r="D1" s="208"/>
      <c r="E1" s="208"/>
      <c r="F1" s="208"/>
      <c r="G1" s="102"/>
      <c r="H1" s="208"/>
      <c r="I1" s="208"/>
      <c r="J1" s="208"/>
      <c r="K1" s="208"/>
      <c r="L1" s="102"/>
      <c r="M1" s="102"/>
      <c r="N1" s="102"/>
      <c r="O1" s="102"/>
      <c r="P1" s="103"/>
      <c r="Q1" s="219" t="s">
        <v>293</v>
      </c>
      <c r="R1" s="219"/>
      <c r="S1" s="219"/>
    </row>
    <row r="2" spans="1:20" ht="12.75" customHeight="1" x14ac:dyDescent="0.25">
      <c r="A2" s="102"/>
      <c r="B2" s="102"/>
      <c r="C2" s="208"/>
      <c r="D2" s="208"/>
      <c r="E2" s="208"/>
      <c r="F2" s="208"/>
      <c r="G2" s="102"/>
      <c r="H2" s="208"/>
      <c r="I2" s="208"/>
      <c r="J2" s="208"/>
      <c r="K2" s="208"/>
      <c r="L2" s="102"/>
      <c r="M2" s="102"/>
      <c r="N2" s="102"/>
      <c r="O2" s="102"/>
      <c r="P2" s="103"/>
      <c r="Q2" s="219" t="s">
        <v>292</v>
      </c>
      <c r="R2" s="219"/>
      <c r="S2" s="219"/>
    </row>
    <row r="3" spans="1:20" ht="11.25" customHeight="1" x14ac:dyDescent="0.25">
      <c r="A3" s="102"/>
      <c r="B3" s="102"/>
      <c r="C3" s="208"/>
      <c r="D3" s="208"/>
      <c r="E3" s="208"/>
      <c r="F3" s="208"/>
      <c r="G3" s="102"/>
      <c r="H3" s="208"/>
      <c r="I3" s="208"/>
      <c r="J3" s="208"/>
      <c r="K3" s="208"/>
      <c r="L3" s="102"/>
      <c r="M3" s="102"/>
      <c r="N3" s="102"/>
      <c r="O3" s="102"/>
      <c r="P3" s="103"/>
      <c r="Q3" s="219" t="s">
        <v>291</v>
      </c>
      <c r="R3" s="219"/>
      <c r="S3" s="219"/>
    </row>
    <row r="4" spans="1:20" ht="12" customHeight="1" x14ac:dyDescent="0.25">
      <c r="A4" s="102"/>
      <c r="B4" s="102"/>
      <c r="C4" s="208"/>
      <c r="D4" s="208"/>
      <c r="E4" s="208"/>
      <c r="F4" s="208"/>
      <c r="G4" s="102"/>
      <c r="H4" s="208"/>
      <c r="I4" s="208"/>
      <c r="J4" s="208"/>
      <c r="K4" s="208"/>
      <c r="L4" s="102"/>
      <c r="M4" s="102"/>
      <c r="N4" s="102"/>
      <c r="O4" s="201"/>
      <c r="P4" s="200"/>
      <c r="Q4" s="228" t="s">
        <v>290</v>
      </c>
      <c r="R4" s="228"/>
      <c r="S4" s="228"/>
    </row>
    <row r="5" spans="1:20" x14ac:dyDescent="0.25">
      <c r="A5" s="102"/>
      <c r="B5" s="102"/>
      <c r="C5" s="208"/>
      <c r="D5" s="208"/>
      <c r="E5" s="208"/>
      <c r="F5" s="208"/>
      <c r="G5" s="102"/>
      <c r="H5" s="208"/>
      <c r="I5" s="208"/>
      <c r="J5" s="208"/>
      <c r="K5" s="208"/>
      <c r="L5" s="102"/>
      <c r="M5" s="102"/>
      <c r="N5" s="102"/>
      <c r="O5" s="102"/>
      <c r="P5" s="103"/>
      <c r="Q5" s="102"/>
      <c r="R5" s="102"/>
      <c r="S5" s="102"/>
    </row>
    <row r="6" spans="1:20" ht="63" customHeight="1" x14ac:dyDescent="0.25">
      <c r="A6" s="216" t="s">
        <v>289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</row>
    <row r="7" spans="1:20" ht="11.25" customHeight="1" x14ac:dyDescent="0.25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Q7" s="198"/>
      <c r="R7" s="198"/>
      <c r="S7" s="197"/>
      <c r="T7" s="191"/>
    </row>
    <row r="8" spans="1:20" ht="16.5" thickBot="1" x14ac:dyDescent="0.3">
      <c r="A8" s="107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196"/>
      <c r="P8" s="195"/>
      <c r="Q8" s="194"/>
      <c r="R8" s="193"/>
      <c r="S8" s="192" t="s">
        <v>288</v>
      </c>
      <c r="T8" s="191"/>
    </row>
    <row r="9" spans="1:20" ht="25.5" customHeight="1" thickBot="1" x14ac:dyDescent="0.3">
      <c r="A9" s="106"/>
      <c r="B9" s="211" t="s">
        <v>287</v>
      </c>
      <c r="C9" s="212"/>
      <c r="D9" s="212"/>
      <c r="E9" s="212"/>
      <c r="F9" s="212"/>
      <c r="G9" s="212"/>
      <c r="H9" s="212"/>
      <c r="I9" s="212"/>
      <c r="J9" s="212"/>
      <c r="K9" s="212"/>
      <c r="L9" s="188" t="s">
        <v>286</v>
      </c>
      <c r="M9" s="188" t="s">
        <v>285</v>
      </c>
      <c r="N9" s="190" t="s">
        <v>284</v>
      </c>
      <c r="O9" s="190" t="s">
        <v>283</v>
      </c>
      <c r="P9" s="189" t="s">
        <v>282</v>
      </c>
      <c r="Q9" s="188">
        <v>2021</v>
      </c>
      <c r="R9" s="188">
        <v>2022</v>
      </c>
      <c r="S9" s="187">
        <v>2023</v>
      </c>
    </row>
    <row r="10" spans="1:20" ht="14.25" customHeight="1" x14ac:dyDescent="0.25">
      <c r="A10" s="106"/>
      <c r="B10" s="222" t="s">
        <v>281</v>
      </c>
      <c r="C10" s="223"/>
      <c r="D10" s="223"/>
      <c r="E10" s="223"/>
      <c r="F10" s="223"/>
      <c r="G10" s="223"/>
      <c r="H10" s="223"/>
      <c r="I10" s="223"/>
      <c r="J10" s="223"/>
      <c r="K10" s="223"/>
      <c r="L10" s="186">
        <v>1</v>
      </c>
      <c r="M10" s="186">
        <v>0</v>
      </c>
      <c r="N10" s="185">
        <v>0</v>
      </c>
      <c r="O10" s="184">
        <v>0</v>
      </c>
      <c r="P10" s="182">
        <v>-55000</v>
      </c>
      <c r="Q10" s="183">
        <v>1969996.58</v>
      </c>
      <c r="R10" s="182">
        <v>2060870</v>
      </c>
      <c r="S10" s="181">
        <v>2060970</v>
      </c>
    </row>
    <row r="11" spans="1:20" x14ac:dyDescent="0.25">
      <c r="A11" s="214"/>
      <c r="B11" s="215"/>
      <c r="C11" s="224" t="s">
        <v>280</v>
      </c>
      <c r="D11" s="224"/>
      <c r="E11" s="224"/>
      <c r="F11" s="224"/>
      <c r="G11" s="224"/>
      <c r="H11" s="224"/>
      <c r="I11" s="224"/>
      <c r="J11" s="224"/>
      <c r="K11" s="224"/>
      <c r="L11" s="213">
        <v>1</v>
      </c>
      <c r="M11" s="213">
        <v>2</v>
      </c>
      <c r="N11" s="221">
        <v>0</v>
      </c>
      <c r="O11" s="225">
        <v>0</v>
      </c>
      <c r="P11" s="209">
        <v>-100000</v>
      </c>
      <c r="Q11" s="218">
        <f>Q13</f>
        <v>580000</v>
      </c>
      <c r="R11" s="218">
        <f>R13</f>
        <v>680000</v>
      </c>
      <c r="S11" s="217">
        <f>S13</f>
        <v>680000</v>
      </c>
    </row>
    <row r="12" spans="1:20" ht="38.25" customHeight="1" x14ac:dyDescent="0.25">
      <c r="A12" s="214"/>
      <c r="B12" s="215"/>
      <c r="C12" s="224"/>
      <c r="D12" s="224"/>
      <c r="E12" s="224"/>
      <c r="F12" s="224"/>
      <c r="G12" s="224"/>
      <c r="H12" s="224"/>
      <c r="I12" s="224"/>
      <c r="J12" s="224"/>
      <c r="K12" s="224"/>
      <c r="L12" s="213"/>
      <c r="M12" s="213"/>
      <c r="N12" s="221"/>
      <c r="O12" s="225"/>
      <c r="P12" s="210"/>
      <c r="Q12" s="218"/>
      <c r="R12" s="218"/>
      <c r="S12" s="217"/>
    </row>
    <row r="13" spans="1:20" ht="67.5" customHeight="1" x14ac:dyDescent="0.25">
      <c r="A13" s="106"/>
      <c r="B13" s="135"/>
      <c r="C13" s="224"/>
      <c r="D13" s="224"/>
      <c r="E13" s="227" t="s">
        <v>279</v>
      </c>
      <c r="F13" s="227"/>
      <c r="G13" s="227"/>
      <c r="H13" s="227"/>
      <c r="I13" s="227"/>
      <c r="J13" s="227"/>
      <c r="K13" s="227"/>
      <c r="L13" s="133">
        <v>1</v>
      </c>
      <c r="M13" s="133">
        <v>2</v>
      </c>
      <c r="N13" s="132">
        <v>6500000000</v>
      </c>
      <c r="O13" s="131">
        <v>0</v>
      </c>
      <c r="P13" s="127">
        <v>-100000</v>
      </c>
      <c r="Q13" s="129">
        <f t="shared" ref="Q13:S14" si="0">Q14</f>
        <v>580000</v>
      </c>
      <c r="R13" s="129">
        <f t="shared" si="0"/>
        <v>680000</v>
      </c>
      <c r="S13" s="145">
        <f t="shared" si="0"/>
        <v>680000</v>
      </c>
    </row>
    <row r="14" spans="1:20" ht="28.5" customHeight="1" x14ac:dyDescent="0.25">
      <c r="A14" s="106"/>
      <c r="B14" s="135"/>
      <c r="C14" s="224"/>
      <c r="D14" s="224"/>
      <c r="E14" s="227"/>
      <c r="F14" s="227"/>
      <c r="G14" s="227" t="s">
        <v>276</v>
      </c>
      <c r="H14" s="227"/>
      <c r="I14" s="227"/>
      <c r="J14" s="227"/>
      <c r="K14" s="227"/>
      <c r="L14" s="133">
        <v>1</v>
      </c>
      <c r="M14" s="133">
        <v>2</v>
      </c>
      <c r="N14" s="132">
        <v>6510000000</v>
      </c>
      <c r="O14" s="131">
        <v>0</v>
      </c>
      <c r="P14" s="127">
        <v>-100000</v>
      </c>
      <c r="Q14" s="129">
        <f t="shared" si="0"/>
        <v>580000</v>
      </c>
      <c r="R14" s="129">
        <f t="shared" si="0"/>
        <v>680000</v>
      </c>
      <c r="S14" s="145">
        <f t="shared" si="0"/>
        <v>680000</v>
      </c>
    </row>
    <row r="15" spans="1:20" ht="12.75" customHeight="1" x14ac:dyDescent="0.25">
      <c r="A15" s="214"/>
      <c r="B15" s="215"/>
      <c r="C15" s="224"/>
      <c r="D15" s="224"/>
      <c r="E15" s="227"/>
      <c r="F15" s="227"/>
      <c r="G15" s="227"/>
      <c r="H15" s="227" t="s">
        <v>278</v>
      </c>
      <c r="I15" s="227"/>
      <c r="J15" s="227"/>
      <c r="K15" s="227"/>
      <c r="L15" s="226">
        <v>1</v>
      </c>
      <c r="M15" s="226">
        <v>2</v>
      </c>
      <c r="N15" s="232">
        <v>6510010010</v>
      </c>
      <c r="O15" s="231">
        <v>0</v>
      </c>
      <c r="P15" s="127">
        <v>-100000</v>
      </c>
      <c r="Q15" s="230">
        <f>Q18</f>
        <v>580000</v>
      </c>
      <c r="R15" s="230">
        <f>R18</f>
        <v>680000</v>
      </c>
      <c r="S15" s="229">
        <f>S18</f>
        <v>680000</v>
      </c>
    </row>
    <row r="16" spans="1:20" ht="3.75" hidden="1" customHeight="1" thickBot="1" x14ac:dyDescent="0.3">
      <c r="A16" s="214"/>
      <c r="B16" s="215"/>
      <c r="C16" s="224"/>
      <c r="D16" s="224"/>
      <c r="E16" s="227"/>
      <c r="F16" s="227"/>
      <c r="G16" s="227"/>
      <c r="H16" s="227"/>
      <c r="I16" s="227"/>
      <c r="J16" s="227"/>
      <c r="K16" s="227"/>
      <c r="L16" s="226"/>
      <c r="M16" s="226"/>
      <c r="N16" s="232"/>
      <c r="O16" s="231"/>
      <c r="P16" s="127">
        <v>-100000</v>
      </c>
      <c r="Q16" s="230"/>
      <c r="R16" s="230"/>
      <c r="S16" s="229"/>
    </row>
    <row r="17" spans="1:19" ht="9" hidden="1" customHeight="1" thickBot="1" x14ac:dyDescent="0.3">
      <c r="A17" s="214"/>
      <c r="B17" s="215"/>
      <c r="C17" s="224"/>
      <c r="D17" s="224"/>
      <c r="E17" s="227"/>
      <c r="F17" s="227"/>
      <c r="G17" s="227"/>
      <c r="H17" s="227"/>
      <c r="I17" s="227"/>
      <c r="J17" s="227"/>
      <c r="K17" s="227"/>
      <c r="L17" s="226"/>
      <c r="M17" s="226"/>
      <c r="N17" s="232"/>
      <c r="O17" s="231"/>
      <c r="P17" s="127">
        <v>-100000</v>
      </c>
      <c r="Q17" s="230"/>
      <c r="R17" s="230"/>
      <c r="S17" s="229"/>
    </row>
    <row r="18" spans="1:19" ht="33.75" x14ac:dyDescent="0.25">
      <c r="A18" s="106"/>
      <c r="B18" s="135"/>
      <c r="C18" s="134"/>
      <c r="D18" s="134"/>
      <c r="E18" s="118"/>
      <c r="F18" s="118"/>
      <c r="G18" s="118"/>
      <c r="H18" s="118"/>
      <c r="I18" s="118"/>
      <c r="J18" s="118"/>
      <c r="K18" s="118" t="s">
        <v>261</v>
      </c>
      <c r="L18" s="133">
        <v>1</v>
      </c>
      <c r="M18" s="133">
        <v>2</v>
      </c>
      <c r="N18" s="180">
        <v>6510010010</v>
      </c>
      <c r="O18" s="131">
        <v>120</v>
      </c>
      <c r="P18" s="127">
        <v>-100000</v>
      </c>
      <c r="Q18" s="129">
        <v>580000</v>
      </c>
      <c r="R18" s="129">
        <v>680000</v>
      </c>
      <c r="S18" s="128">
        <v>680000</v>
      </c>
    </row>
    <row r="19" spans="1:19" ht="74.25" customHeight="1" x14ac:dyDescent="0.25">
      <c r="A19" s="106"/>
      <c r="B19" s="135"/>
      <c r="C19" s="224" t="s">
        <v>277</v>
      </c>
      <c r="D19" s="224"/>
      <c r="E19" s="224"/>
      <c r="F19" s="224"/>
      <c r="G19" s="224"/>
      <c r="H19" s="224"/>
      <c r="I19" s="224"/>
      <c r="J19" s="224"/>
      <c r="K19" s="224"/>
      <c r="L19" s="142">
        <v>1</v>
      </c>
      <c r="M19" s="142">
        <v>4</v>
      </c>
      <c r="N19" s="141">
        <v>0</v>
      </c>
      <c r="O19" s="140">
        <v>0</v>
      </c>
      <c r="P19" s="179">
        <f t="shared" ref="P19:S20" si="1">P20</f>
        <v>45000</v>
      </c>
      <c r="Q19" s="144">
        <f t="shared" si="1"/>
        <v>1366466.08</v>
      </c>
      <c r="R19" s="144">
        <f t="shared" si="1"/>
        <v>1330570</v>
      </c>
      <c r="S19" s="166">
        <f t="shared" si="1"/>
        <v>1330570</v>
      </c>
    </row>
    <row r="20" spans="1:19" ht="65.25" customHeight="1" x14ac:dyDescent="0.25">
      <c r="A20" s="106"/>
      <c r="B20" s="135"/>
      <c r="C20" s="224"/>
      <c r="D20" s="224"/>
      <c r="E20" s="227" t="s">
        <v>234</v>
      </c>
      <c r="F20" s="227"/>
      <c r="G20" s="227"/>
      <c r="H20" s="227"/>
      <c r="I20" s="227"/>
      <c r="J20" s="227"/>
      <c r="K20" s="227"/>
      <c r="L20" s="133">
        <v>1</v>
      </c>
      <c r="M20" s="133">
        <v>4</v>
      </c>
      <c r="N20" s="132">
        <v>6500000000</v>
      </c>
      <c r="O20" s="131">
        <v>0</v>
      </c>
      <c r="P20" s="136">
        <f t="shared" si="1"/>
        <v>45000</v>
      </c>
      <c r="Q20" s="146">
        <f t="shared" si="1"/>
        <v>1366466.08</v>
      </c>
      <c r="R20" s="146">
        <f t="shared" si="1"/>
        <v>1330570</v>
      </c>
      <c r="S20" s="162">
        <f t="shared" si="1"/>
        <v>1330570</v>
      </c>
    </row>
    <row r="21" spans="1:19" ht="30" customHeight="1" x14ac:dyDescent="0.25">
      <c r="A21" s="106"/>
      <c r="B21" s="135"/>
      <c r="C21" s="224"/>
      <c r="D21" s="224"/>
      <c r="E21" s="227"/>
      <c r="F21" s="227"/>
      <c r="G21" s="227" t="s">
        <v>276</v>
      </c>
      <c r="H21" s="227"/>
      <c r="I21" s="227"/>
      <c r="J21" s="227"/>
      <c r="K21" s="227"/>
      <c r="L21" s="133">
        <v>1</v>
      </c>
      <c r="M21" s="133">
        <v>4</v>
      </c>
      <c r="N21" s="132">
        <v>6510000000</v>
      </c>
      <c r="O21" s="131">
        <v>0</v>
      </c>
      <c r="P21" s="147">
        <f>P22+P28</f>
        <v>45000</v>
      </c>
      <c r="Q21" s="146">
        <v>1366466.08</v>
      </c>
      <c r="R21" s="146">
        <f>R22</f>
        <v>1330570</v>
      </c>
      <c r="S21" s="162">
        <f>S22</f>
        <v>1330570</v>
      </c>
    </row>
    <row r="22" spans="1:19" ht="21" customHeight="1" x14ac:dyDescent="0.25">
      <c r="A22" s="106"/>
      <c r="B22" s="135"/>
      <c r="C22" s="224"/>
      <c r="D22" s="224"/>
      <c r="E22" s="227"/>
      <c r="F22" s="227"/>
      <c r="G22" s="227" t="s">
        <v>275</v>
      </c>
      <c r="H22" s="227"/>
      <c r="I22" s="227"/>
      <c r="J22" s="227"/>
      <c r="K22" s="227"/>
      <c r="L22" s="133">
        <v>1</v>
      </c>
      <c r="M22" s="133">
        <v>4</v>
      </c>
      <c r="N22" s="132">
        <v>6510010020</v>
      </c>
      <c r="O22" s="131">
        <v>0</v>
      </c>
      <c r="P22" s="147">
        <f>SUM(P23:P27)</f>
        <v>9500</v>
      </c>
      <c r="Q22" s="146">
        <v>1330966.08</v>
      </c>
      <c r="R22" s="146">
        <f>R23+R24+R26+R27</f>
        <v>1330570</v>
      </c>
      <c r="S22" s="162">
        <f>S23+S24+S26+S27</f>
        <v>1330570</v>
      </c>
    </row>
    <row r="23" spans="1:19" ht="33.75" customHeight="1" x14ac:dyDescent="0.25">
      <c r="A23" s="106"/>
      <c r="B23" s="135"/>
      <c r="C23" s="224"/>
      <c r="D23" s="224"/>
      <c r="E23" s="227"/>
      <c r="F23" s="227"/>
      <c r="G23" s="227"/>
      <c r="H23" s="227"/>
      <c r="I23" s="227" t="s">
        <v>261</v>
      </c>
      <c r="J23" s="227"/>
      <c r="K23" s="227"/>
      <c r="L23" s="133">
        <v>1</v>
      </c>
      <c r="M23" s="133">
        <v>4</v>
      </c>
      <c r="N23" s="132">
        <v>6510010020</v>
      </c>
      <c r="O23" s="131">
        <v>120</v>
      </c>
      <c r="P23" s="147">
        <v>-59000</v>
      </c>
      <c r="Q23" s="146">
        <v>885315.7</v>
      </c>
      <c r="R23" s="127">
        <v>986000</v>
      </c>
      <c r="S23" s="128">
        <v>986000</v>
      </c>
    </row>
    <row r="24" spans="1:19" ht="41.25" customHeight="1" x14ac:dyDescent="0.25">
      <c r="A24" s="106" t="s">
        <v>274</v>
      </c>
      <c r="B24" s="135"/>
      <c r="C24" s="224"/>
      <c r="D24" s="224"/>
      <c r="E24" s="227"/>
      <c r="F24" s="227"/>
      <c r="G24" s="227"/>
      <c r="H24" s="227"/>
      <c r="I24" s="227" t="s">
        <v>260</v>
      </c>
      <c r="J24" s="227"/>
      <c r="K24" s="227"/>
      <c r="L24" s="133">
        <v>1</v>
      </c>
      <c r="M24" s="133">
        <v>4</v>
      </c>
      <c r="N24" s="132">
        <v>6510010020</v>
      </c>
      <c r="O24" s="131">
        <v>240</v>
      </c>
      <c r="P24" s="136">
        <v>65000</v>
      </c>
      <c r="Q24" s="146">
        <v>408385.34</v>
      </c>
      <c r="R24" s="127">
        <v>324570</v>
      </c>
      <c r="S24" s="128">
        <v>333570</v>
      </c>
    </row>
    <row r="25" spans="1:19" x14ac:dyDescent="0.25">
      <c r="A25" s="106"/>
      <c r="B25" s="135"/>
      <c r="C25" s="134"/>
      <c r="D25" s="134"/>
      <c r="E25" s="118"/>
      <c r="F25" s="118"/>
      <c r="G25" s="118"/>
      <c r="H25" s="118"/>
      <c r="I25" s="118"/>
      <c r="J25" s="118"/>
      <c r="K25" s="118" t="s">
        <v>273</v>
      </c>
      <c r="L25" s="133">
        <v>1</v>
      </c>
      <c r="M25" s="133">
        <v>4</v>
      </c>
      <c r="N25" s="132">
        <v>6510010020</v>
      </c>
      <c r="O25" s="131">
        <v>540</v>
      </c>
      <c r="P25" s="178"/>
      <c r="Q25" s="146">
        <v>27200</v>
      </c>
      <c r="R25" s="127">
        <v>27200</v>
      </c>
      <c r="S25" s="128">
        <v>27200</v>
      </c>
    </row>
    <row r="26" spans="1:19" x14ac:dyDescent="0.25">
      <c r="A26" s="106"/>
      <c r="B26" s="135"/>
      <c r="C26" s="224"/>
      <c r="D26" s="224"/>
      <c r="E26" s="227"/>
      <c r="F26" s="227"/>
      <c r="G26" s="227"/>
      <c r="H26" s="227"/>
      <c r="I26" s="227" t="s">
        <v>272</v>
      </c>
      <c r="J26" s="227"/>
      <c r="K26" s="227"/>
      <c r="L26" s="133">
        <v>1</v>
      </c>
      <c r="M26" s="133">
        <v>4</v>
      </c>
      <c r="N26" s="132">
        <v>6510010020</v>
      </c>
      <c r="O26" s="131">
        <v>830</v>
      </c>
      <c r="P26" s="136"/>
      <c r="Q26" s="129">
        <v>1000</v>
      </c>
      <c r="R26" s="127"/>
      <c r="S26" s="128"/>
    </row>
    <row r="27" spans="1:19" ht="22.5" customHeight="1" x14ac:dyDescent="0.25">
      <c r="A27" s="106"/>
      <c r="B27" s="135"/>
      <c r="C27" s="224"/>
      <c r="D27" s="224"/>
      <c r="E27" s="227"/>
      <c r="F27" s="227"/>
      <c r="G27" s="227"/>
      <c r="H27" s="227"/>
      <c r="I27" s="227" t="s">
        <v>265</v>
      </c>
      <c r="J27" s="227"/>
      <c r="K27" s="227"/>
      <c r="L27" s="133">
        <v>1</v>
      </c>
      <c r="M27" s="133">
        <v>4</v>
      </c>
      <c r="N27" s="132">
        <v>6510010020</v>
      </c>
      <c r="O27" s="131">
        <v>850</v>
      </c>
      <c r="P27" s="136">
        <v>3500</v>
      </c>
      <c r="Q27" s="129">
        <v>9065.0400000000009</v>
      </c>
      <c r="R27" s="127">
        <v>20000</v>
      </c>
      <c r="S27" s="128">
        <v>11000</v>
      </c>
    </row>
    <row r="28" spans="1:19" ht="136.5" customHeight="1" x14ac:dyDescent="0.25">
      <c r="A28" s="106"/>
      <c r="B28" s="135"/>
      <c r="C28" s="134"/>
      <c r="D28" s="134"/>
      <c r="E28" s="118"/>
      <c r="F28" s="118"/>
      <c r="G28" s="118"/>
      <c r="H28" s="118"/>
      <c r="I28" s="118"/>
      <c r="J28" s="118"/>
      <c r="K28" s="174" t="s">
        <v>271</v>
      </c>
      <c r="L28" s="177">
        <v>1</v>
      </c>
      <c r="M28" s="177">
        <v>4</v>
      </c>
      <c r="N28" s="176">
        <v>6510015010</v>
      </c>
      <c r="O28" s="175">
        <v>0</v>
      </c>
      <c r="P28" s="170">
        <v>35500</v>
      </c>
      <c r="Q28" s="146">
        <v>35500</v>
      </c>
      <c r="R28" s="127">
        <v>0</v>
      </c>
      <c r="S28" s="128">
        <v>0</v>
      </c>
    </row>
    <row r="29" spans="1:19" x14ac:dyDescent="0.25">
      <c r="A29" s="106"/>
      <c r="B29" s="135"/>
      <c r="C29" s="134"/>
      <c r="D29" s="134"/>
      <c r="E29" s="118"/>
      <c r="F29" s="118"/>
      <c r="G29" s="118"/>
      <c r="H29" s="118"/>
      <c r="I29" s="118"/>
      <c r="J29" s="118"/>
      <c r="K29" s="174" t="s">
        <v>201</v>
      </c>
      <c r="L29" s="173">
        <v>1</v>
      </c>
      <c r="M29" s="173">
        <v>4</v>
      </c>
      <c r="N29" s="172">
        <v>6510015010</v>
      </c>
      <c r="O29" s="171">
        <v>540</v>
      </c>
      <c r="P29" s="170">
        <v>35500</v>
      </c>
      <c r="Q29" s="146">
        <v>35500</v>
      </c>
      <c r="R29" s="127">
        <v>0</v>
      </c>
      <c r="S29" s="128">
        <v>0</v>
      </c>
    </row>
    <row r="30" spans="1:19" ht="60" customHeight="1" x14ac:dyDescent="0.25">
      <c r="A30" s="106"/>
      <c r="B30" s="135"/>
      <c r="C30" s="134"/>
      <c r="D30" s="134"/>
      <c r="E30" s="118"/>
      <c r="F30" s="118"/>
      <c r="G30" s="118"/>
      <c r="H30" s="118"/>
      <c r="I30" s="118"/>
      <c r="J30" s="118"/>
      <c r="K30" s="167" t="s">
        <v>124</v>
      </c>
      <c r="L30" s="169">
        <v>1</v>
      </c>
      <c r="M30" s="169">
        <v>6</v>
      </c>
      <c r="N30" s="168">
        <v>0</v>
      </c>
      <c r="O30" s="150">
        <v>0</v>
      </c>
      <c r="P30" s="149"/>
      <c r="Q30" s="144">
        <f t="shared" ref="Q30:S33" si="2">Q31</f>
        <v>22200</v>
      </c>
      <c r="R30" s="144">
        <f t="shared" si="2"/>
        <v>22200</v>
      </c>
      <c r="S30" s="166">
        <f t="shared" si="2"/>
        <v>22200</v>
      </c>
    </row>
    <row r="31" spans="1:19" ht="67.5" customHeight="1" x14ac:dyDescent="0.25">
      <c r="A31" s="106"/>
      <c r="B31" s="135"/>
      <c r="C31" s="134"/>
      <c r="D31" s="134"/>
      <c r="E31" s="118"/>
      <c r="F31" s="118"/>
      <c r="G31" s="118"/>
      <c r="H31" s="118"/>
      <c r="I31" s="118"/>
      <c r="J31" s="118"/>
      <c r="K31" s="165" t="s">
        <v>234</v>
      </c>
      <c r="L31" s="164">
        <v>1</v>
      </c>
      <c r="M31" s="164">
        <v>6</v>
      </c>
      <c r="N31" s="163">
        <v>6500000000</v>
      </c>
      <c r="O31" s="148">
        <v>0</v>
      </c>
      <c r="P31" s="147"/>
      <c r="Q31" s="146">
        <f t="shared" si="2"/>
        <v>22200</v>
      </c>
      <c r="R31" s="146">
        <f t="shared" si="2"/>
        <v>22200</v>
      </c>
      <c r="S31" s="162">
        <f t="shared" si="2"/>
        <v>22200</v>
      </c>
    </row>
    <row r="32" spans="1:19" ht="49.5" customHeight="1" x14ac:dyDescent="0.25">
      <c r="A32" s="106"/>
      <c r="B32" s="135"/>
      <c r="C32" s="134"/>
      <c r="D32" s="134"/>
      <c r="E32" s="118"/>
      <c r="F32" s="118"/>
      <c r="G32" s="118"/>
      <c r="H32" s="118"/>
      <c r="I32" s="118"/>
      <c r="J32" s="118"/>
      <c r="K32" s="165" t="s">
        <v>270</v>
      </c>
      <c r="L32" s="164">
        <v>1</v>
      </c>
      <c r="M32" s="164">
        <v>6</v>
      </c>
      <c r="N32" s="163">
        <v>6510000000</v>
      </c>
      <c r="O32" s="148">
        <v>0</v>
      </c>
      <c r="P32" s="147"/>
      <c r="Q32" s="146">
        <f t="shared" si="2"/>
        <v>22200</v>
      </c>
      <c r="R32" s="146">
        <f t="shared" si="2"/>
        <v>22200</v>
      </c>
      <c r="S32" s="162">
        <f t="shared" si="2"/>
        <v>22200</v>
      </c>
    </row>
    <row r="33" spans="1:19" ht="48.75" customHeight="1" x14ac:dyDescent="0.25">
      <c r="A33" s="106"/>
      <c r="B33" s="135"/>
      <c r="C33" s="134"/>
      <c r="D33" s="134"/>
      <c r="E33" s="118"/>
      <c r="F33" s="118"/>
      <c r="G33" s="118"/>
      <c r="H33" s="118"/>
      <c r="I33" s="118"/>
      <c r="J33" s="118"/>
      <c r="K33" s="165" t="s">
        <v>269</v>
      </c>
      <c r="L33" s="164">
        <v>1</v>
      </c>
      <c r="M33" s="164">
        <v>6</v>
      </c>
      <c r="N33" s="163">
        <v>6510010080</v>
      </c>
      <c r="O33" s="148">
        <v>0</v>
      </c>
      <c r="P33" s="147"/>
      <c r="Q33" s="146">
        <f t="shared" si="2"/>
        <v>22200</v>
      </c>
      <c r="R33" s="146">
        <f t="shared" si="2"/>
        <v>22200</v>
      </c>
      <c r="S33" s="162">
        <f t="shared" si="2"/>
        <v>22200</v>
      </c>
    </row>
    <row r="34" spans="1:19" ht="22.5" customHeight="1" x14ac:dyDescent="0.25">
      <c r="A34" s="106"/>
      <c r="B34" s="135"/>
      <c r="C34" s="134"/>
      <c r="D34" s="134"/>
      <c r="E34" s="118"/>
      <c r="F34" s="118"/>
      <c r="G34" s="118"/>
      <c r="H34" s="118"/>
      <c r="I34" s="118"/>
      <c r="J34" s="118"/>
      <c r="K34" s="165" t="s">
        <v>201</v>
      </c>
      <c r="L34" s="164">
        <v>1</v>
      </c>
      <c r="M34" s="164">
        <v>6</v>
      </c>
      <c r="N34" s="163">
        <v>6510010080</v>
      </c>
      <c r="O34" s="148">
        <v>540</v>
      </c>
      <c r="P34" s="147"/>
      <c r="Q34" s="146">
        <v>22200</v>
      </c>
      <c r="R34" s="146">
        <v>22200</v>
      </c>
      <c r="S34" s="162">
        <v>22200</v>
      </c>
    </row>
    <row r="35" spans="1:19" ht="22.5" customHeight="1" x14ac:dyDescent="0.25">
      <c r="A35" s="106"/>
      <c r="B35" s="135"/>
      <c r="C35" s="134"/>
      <c r="D35" s="134"/>
      <c r="E35" s="118"/>
      <c r="F35" s="118"/>
      <c r="G35" s="118"/>
      <c r="H35" s="118"/>
      <c r="I35" s="118"/>
      <c r="J35" s="118"/>
      <c r="K35" s="167" t="s">
        <v>268</v>
      </c>
      <c r="L35" s="164">
        <v>1</v>
      </c>
      <c r="M35" s="164">
        <v>13</v>
      </c>
      <c r="N35" s="163">
        <v>0</v>
      </c>
      <c r="O35" s="148">
        <v>0</v>
      </c>
      <c r="P35" s="147"/>
      <c r="Q35" s="144">
        <v>1330.5</v>
      </c>
      <c r="R35" s="144">
        <v>900</v>
      </c>
      <c r="S35" s="166">
        <v>900</v>
      </c>
    </row>
    <row r="36" spans="1:19" ht="22.5" customHeight="1" x14ac:dyDescent="0.25">
      <c r="A36" s="106"/>
      <c r="B36" s="135"/>
      <c r="C36" s="134"/>
      <c r="D36" s="134"/>
      <c r="E36" s="118"/>
      <c r="F36" s="118"/>
      <c r="G36" s="118"/>
      <c r="H36" s="118"/>
      <c r="I36" s="118"/>
      <c r="J36" s="118"/>
      <c r="K36" s="165" t="s">
        <v>267</v>
      </c>
      <c r="L36" s="164">
        <v>1</v>
      </c>
      <c r="M36" s="164">
        <v>13</v>
      </c>
      <c r="N36" s="163">
        <v>7700000000</v>
      </c>
      <c r="O36" s="148">
        <v>0</v>
      </c>
      <c r="P36" s="147"/>
      <c r="Q36" s="146">
        <v>1330.5</v>
      </c>
      <c r="R36" s="146">
        <v>900</v>
      </c>
      <c r="S36" s="162">
        <v>900</v>
      </c>
    </row>
    <row r="37" spans="1:19" ht="22.5" customHeight="1" x14ac:dyDescent="0.25">
      <c r="A37" s="106"/>
      <c r="B37" s="135"/>
      <c r="C37" s="134"/>
      <c r="D37" s="134"/>
      <c r="E37" s="118"/>
      <c r="F37" s="118"/>
      <c r="G37" s="118"/>
      <c r="H37" s="118"/>
      <c r="I37" s="118"/>
      <c r="J37" s="118"/>
      <c r="K37" s="165" t="s">
        <v>266</v>
      </c>
      <c r="L37" s="164">
        <v>1</v>
      </c>
      <c r="M37" s="164">
        <v>13</v>
      </c>
      <c r="N37" s="163">
        <v>7700095100</v>
      </c>
      <c r="O37" s="148">
        <v>0</v>
      </c>
      <c r="P37" s="147"/>
      <c r="Q37" s="146">
        <v>1330.5</v>
      </c>
      <c r="R37" s="146">
        <v>900</v>
      </c>
      <c r="S37" s="162">
        <v>900</v>
      </c>
    </row>
    <row r="38" spans="1:19" ht="22.5" customHeight="1" x14ac:dyDescent="0.25">
      <c r="A38" s="106"/>
      <c r="B38" s="135"/>
      <c r="C38" s="134"/>
      <c r="D38" s="134"/>
      <c r="E38" s="118"/>
      <c r="F38" s="118"/>
      <c r="G38" s="118"/>
      <c r="H38" s="118"/>
      <c r="I38" s="118"/>
      <c r="J38" s="118"/>
      <c r="K38" s="165" t="s">
        <v>265</v>
      </c>
      <c r="L38" s="164">
        <v>1</v>
      </c>
      <c r="M38" s="164">
        <v>13</v>
      </c>
      <c r="N38" s="163">
        <v>7700095100</v>
      </c>
      <c r="O38" s="148">
        <v>850</v>
      </c>
      <c r="P38" s="147"/>
      <c r="Q38" s="146">
        <v>1330.5</v>
      </c>
      <c r="R38" s="146">
        <v>900</v>
      </c>
      <c r="S38" s="162">
        <v>900</v>
      </c>
    </row>
    <row r="39" spans="1:19" x14ac:dyDescent="0.25">
      <c r="A39" s="106"/>
      <c r="B39" s="235" t="s">
        <v>264</v>
      </c>
      <c r="C39" s="233"/>
      <c r="D39" s="233"/>
      <c r="E39" s="233"/>
      <c r="F39" s="233"/>
      <c r="G39" s="233"/>
      <c r="H39" s="233"/>
      <c r="I39" s="233"/>
      <c r="J39" s="233"/>
      <c r="K39" s="233"/>
      <c r="L39" s="161">
        <v>2</v>
      </c>
      <c r="M39" s="161">
        <v>0</v>
      </c>
      <c r="N39" s="160">
        <v>0</v>
      </c>
      <c r="O39" s="159">
        <v>0</v>
      </c>
      <c r="P39" s="158"/>
      <c r="Q39" s="139">
        <v>102000</v>
      </c>
      <c r="R39" s="139">
        <f t="shared" ref="R39:S42" si="3">R40</f>
        <v>103000</v>
      </c>
      <c r="S39" s="143">
        <f t="shared" si="3"/>
        <v>107100</v>
      </c>
    </row>
    <row r="40" spans="1:19" ht="24.75" customHeight="1" x14ac:dyDescent="0.25">
      <c r="A40" s="106"/>
      <c r="B40" s="215"/>
      <c r="C40" s="224"/>
      <c r="D40" s="233" t="s">
        <v>72</v>
      </c>
      <c r="E40" s="233"/>
      <c r="F40" s="233"/>
      <c r="G40" s="233"/>
      <c r="H40" s="233"/>
      <c r="I40" s="233"/>
      <c r="J40" s="233"/>
      <c r="K40" s="233"/>
      <c r="L40" s="161">
        <v>2</v>
      </c>
      <c r="M40" s="161">
        <v>3</v>
      </c>
      <c r="N40" s="160">
        <v>0</v>
      </c>
      <c r="O40" s="159">
        <v>0</v>
      </c>
      <c r="P40" s="158"/>
      <c r="Q40" s="139">
        <v>102000</v>
      </c>
      <c r="R40" s="139">
        <f t="shared" si="3"/>
        <v>103000</v>
      </c>
      <c r="S40" s="143">
        <f t="shared" si="3"/>
        <v>107100</v>
      </c>
    </row>
    <row r="41" spans="1:19" ht="67.5" customHeight="1" x14ac:dyDescent="0.25">
      <c r="A41" s="106"/>
      <c r="B41" s="215"/>
      <c r="C41" s="224"/>
      <c r="D41" s="224"/>
      <c r="E41" s="224"/>
      <c r="F41" s="227" t="s">
        <v>234</v>
      </c>
      <c r="G41" s="227"/>
      <c r="H41" s="227"/>
      <c r="I41" s="227"/>
      <c r="J41" s="227"/>
      <c r="K41" s="227"/>
      <c r="L41" s="156">
        <v>2</v>
      </c>
      <c r="M41" s="156">
        <v>3</v>
      </c>
      <c r="N41" s="155">
        <v>6500000000</v>
      </c>
      <c r="O41" s="154">
        <v>0</v>
      </c>
      <c r="P41" s="153"/>
      <c r="Q41" s="129">
        <v>102000</v>
      </c>
      <c r="R41" s="129">
        <f t="shared" si="3"/>
        <v>103000</v>
      </c>
      <c r="S41" s="145">
        <f t="shared" si="3"/>
        <v>107100</v>
      </c>
    </row>
    <row r="42" spans="1:19" ht="45.75" customHeight="1" x14ac:dyDescent="0.25">
      <c r="A42" s="106"/>
      <c r="B42" s="215"/>
      <c r="C42" s="224"/>
      <c r="D42" s="224"/>
      <c r="E42" s="224"/>
      <c r="F42" s="224"/>
      <c r="G42" s="224"/>
      <c r="H42" s="234" t="s">
        <v>263</v>
      </c>
      <c r="I42" s="234"/>
      <c r="J42" s="234"/>
      <c r="K42" s="234"/>
      <c r="L42" s="156">
        <v>2</v>
      </c>
      <c r="M42" s="156">
        <v>3</v>
      </c>
      <c r="N42" s="155">
        <v>6520000000</v>
      </c>
      <c r="O42" s="154">
        <v>0</v>
      </c>
      <c r="P42" s="153"/>
      <c r="Q42" s="129">
        <v>102000</v>
      </c>
      <c r="R42" s="129">
        <f t="shared" si="3"/>
        <v>103000</v>
      </c>
      <c r="S42" s="145">
        <f t="shared" si="3"/>
        <v>107100</v>
      </c>
    </row>
    <row r="43" spans="1:19" ht="39.75" customHeight="1" x14ac:dyDescent="0.25">
      <c r="A43" s="106"/>
      <c r="B43" s="215"/>
      <c r="C43" s="224"/>
      <c r="D43" s="224"/>
      <c r="E43" s="224"/>
      <c r="F43" s="224"/>
      <c r="G43" s="224"/>
      <c r="H43" s="234" t="s">
        <v>262</v>
      </c>
      <c r="I43" s="234"/>
      <c r="J43" s="234"/>
      <c r="K43" s="234"/>
      <c r="L43" s="156">
        <v>2</v>
      </c>
      <c r="M43" s="156">
        <v>3</v>
      </c>
      <c r="N43" s="155">
        <v>6520051180</v>
      </c>
      <c r="O43" s="154">
        <v>0</v>
      </c>
      <c r="P43" s="153"/>
      <c r="Q43" s="129">
        <v>102000</v>
      </c>
      <c r="R43" s="129">
        <f>R44+R45</f>
        <v>103000</v>
      </c>
      <c r="S43" s="145">
        <f>S44+S45</f>
        <v>107100</v>
      </c>
    </row>
    <row r="44" spans="1:19" ht="33.75" x14ac:dyDescent="0.25">
      <c r="A44" s="106"/>
      <c r="B44" s="215"/>
      <c r="C44" s="224"/>
      <c r="D44" s="224"/>
      <c r="E44" s="224"/>
      <c r="F44" s="224"/>
      <c r="G44" s="224"/>
      <c r="H44" s="224"/>
      <c r="I44" s="224"/>
      <c r="J44" s="224"/>
      <c r="K44" s="157" t="s">
        <v>261</v>
      </c>
      <c r="L44" s="156">
        <v>2</v>
      </c>
      <c r="M44" s="156">
        <v>3</v>
      </c>
      <c r="N44" s="155">
        <v>6520051180</v>
      </c>
      <c r="O44" s="154">
        <v>120</v>
      </c>
      <c r="P44" s="153"/>
      <c r="Q44" s="129">
        <v>100000</v>
      </c>
      <c r="R44" s="127">
        <v>101000</v>
      </c>
      <c r="S44" s="128">
        <v>105100</v>
      </c>
    </row>
    <row r="45" spans="1:19" ht="22.5" customHeight="1" x14ac:dyDescent="0.25">
      <c r="A45" s="106"/>
      <c r="B45" s="215"/>
      <c r="C45" s="224"/>
      <c r="D45" s="224"/>
      <c r="E45" s="224"/>
      <c r="F45" s="224"/>
      <c r="G45" s="224"/>
      <c r="H45" s="224"/>
      <c r="I45" s="224"/>
      <c r="J45" s="224"/>
      <c r="K45" s="157" t="s">
        <v>260</v>
      </c>
      <c r="L45" s="156">
        <v>2</v>
      </c>
      <c r="M45" s="156">
        <v>3</v>
      </c>
      <c r="N45" s="155">
        <v>6520051180</v>
      </c>
      <c r="O45" s="154">
        <v>240</v>
      </c>
      <c r="P45" s="153"/>
      <c r="Q45" s="129">
        <v>2000</v>
      </c>
      <c r="R45" s="127">
        <v>2000</v>
      </c>
      <c r="S45" s="128">
        <v>2000</v>
      </c>
    </row>
    <row r="46" spans="1:19" ht="37.5" customHeight="1" x14ac:dyDescent="0.25">
      <c r="A46" s="106"/>
      <c r="B46" s="215" t="s">
        <v>259</v>
      </c>
      <c r="C46" s="224"/>
      <c r="D46" s="224"/>
      <c r="E46" s="224"/>
      <c r="F46" s="224"/>
      <c r="G46" s="224"/>
      <c r="H46" s="224"/>
      <c r="I46" s="224"/>
      <c r="J46" s="224"/>
      <c r="K46" s="224"/>
      <c r="L46" s="142">
        <v>3</v>
      </c>
      <c r="M46" s="142">
        <v>0</v>
      </c>
      <c r="N46" s="141">
        <v>0</v>
      </c>
      <c r="O46" s="140">
        <v>0</v>
      </c>
      <c r="P46" s="138">
        <f>P47</f>
        <v>25000</v>
      </c>
      <c r="Q46" s="139">
        <f>Q48</f>
        <v>112989.92</v>
      </c>
      <c r="R46" s="139">
        <v>100000</v>
      </c>
      <c r="S46" s="143">
        <v>100000</v>
      </c>
    </row>
    <row r="47" spans="1:19" ht="24.75" customHeight="1" x14ac:dyDescent="0.25">
      <c r="A47" s="106"/>
      <c r="B47" s="135"/>
      <c r="C47" s="224" t="s">
        <v>76</v>
      </c>
      <c r="D47" s="224"/>
      <c r="E47" s="224"/>
      <c r="F47" s="224"/>
      <c r="G47" s="224"/>
      <c r="H47" s="224"/>
      <c r="I47" s="224"/>
      <c r="J47" s="224"/>
      <c r="K47" s="224"/>
      <c r="L47" s="142">
        <v>3</v>
      </c>
      <c r="M47" s="142">
        <v>10</v>
      </c>
      <c r="N47" s="141">
        <v>0</v>
      </c>
      <c r="O47" s="140">
        <v>0</v>
      </c>
      <c r="P47" s="138">
        <f>P48</f>
        <v>25000</v>
      </c>
      <c r="Q47" s="139">
        <f t="shared" ref="Q47:S50" si="4">Q48</f>
        <v>112989.92</v>
      </c>
      <c r="R47" s="139">
        <f t="shared" si="4"/>
        <v>100000</v>
      </c>
      <c r="S47" s="143">
        <f t="shared" si="4"/>
        <v>100000</v>
      </c>
    </row>
    <row r="48" spans="1:19" ht="66.75" customHeight="1" x14ac:dyDescent="0.25">
      <c r="A48" s="106"/>
      <c r="B48" s="135"/>
      <c r="C48" s="224"/>
      <c r="D48" s="224"/>
      <c r="E48" s="227" t="s">
        <v>234</v>
      </c>
      <c r="F48" s="227"/>
      <c r="G48" s="227"/>
      <c r="H48" s="227"/>
      <c r="I48" s="227"/>
      <c r="J48" s="227"/>
      <c r="K48" s="227"/>
      <c r="L48" s="133">
        <v>3</v>
      </c>
      <c r="M48" s="133">
        <v>10</v>
      </c>
      <c r="N48" s="132">
        <v>6500000000</v>
      </c>
      <c r="O48" s="131">
        <v>0</v>
      </c>
      <c r="P48" s="127">
        <f>P50</f>
        <v>25000</v>
      </c>
      <c r="Q48" s="129">
        <f t="shared" si="4"/>
        <v>112989.92</v>
      </c>
      <c r="R48" s="129">
        <f t="shared" si="4"/>
        <v>100000</v>
      </c>
      <c r="S48" s="145">
        <f t="shared" si="4"/>
        <v>100000</v>
      </c>
    </row>
    <row r="49" spans="1:19" ht="48" customHeight="1" x14ac:dyDescent="0.25">
      <c r="A49" s="106"/>
      <c r="B49" s="135"/>
      <c r="C49" s="224"/>
      <c r="D49" s="224"/>
      <c r="E49" s="227"/>
      <c r="F49" s="227"/>
      <c r="G49" s="227" t="s">
        <v>258</v>
      </c>
      <c r="H49" s="227"/>
      <c r="I49" s="227"/>
      <c r="J49" s="227"/>
      <c r="K49" s="227"/>
      <c r="L49" s="133">
        <v>3</v>
      </c>
      <c r="M49" s="133">
        <v>10</v>
      </c>
      <c r="N49" s="132">
        <v>6530000000</v>
      </c>
      <c r="O49" s="131">
        <v>0</v>
      </c>
      <c r="P49" s="127">
        <f>P50</f>
        <v>25000</v>
      </c>
      <c r="Q49" s="129">
        <f t="shared" si="4"/>
        <v>112989.92</v>
      </c>
      <c r="R49" s="129">
        <f t="shared" si="4"/>
        <v>100000</v>
      </c>
      <c r="S49" s="145">
        <f t="shared" si="4"/>
        <v>100000</v>
      </c>
    </row>
    <row r="50" spans="1:19" ht="52.5" customHeight="1" x14ac:dyDescent="0.25">
      <c r="A50" s="106"/>
      <c r="B50" s="135"/>
      <c r="C50" s="224"/>
      <c r="D50" s="224"/>
      <c r="E50" s="227"/>
      <c r="F50" s="227"/>
      <c r="G50" s="227" t="s">
        <v>257</v>
      </c>
      <c r="H50" s="227"/>
      <c r="I50" s="227"/>
      <c r="J50" s="227"/>
      <c r="K50" s="227"/>
      <c r="L50" s="133">
        <v>3</v>
      </c>
      <c r="M50" s="133">
        <v>10</v>
      </c>
      <c r="N50" s="132">
        <v>6530095020</v>
      </c>
      <c r="O50" s="131">
        <v>0</v>
      </c>
      <c r="P50" s="127">
        <f>P51</f>
        <v>25000</v>
      </c>
      <c r="Q50" s="129">
        <f t="shared" si="4"/>
        <v>112989.92</v>
      </c>
      <c r="R50" s="129">
        <f t="shared" si="4"/>
        <v>100000</v>
      </c>
      <c r="S50" s="145">
        <f t="shared" si="4"/>
        <v>100000</v>
      </c>
    </row>
    <row r="51" spans="1:19" ht="36" customHeight="1" x14ac:dyDescent="0.25">
      <c r="A51" s="106"/>
      <c r="B51" s="135"/>
      <c r="C51" s="224"/>
      <c r="D51" s="224"/>
      <c r="E51" s="227"/>
      <c r="F51" s="227"/>
      <c r="G51" s="118"/>
      <c r="H51" s="227" t="s">
        <v>231</v>
      </c>
      <c r="I51" s="227"/>
      <c r="J51" s="227"/>
      <c r="K51" s="227"/>
      <c r="L51" s="133">
        <v>3</v>
      </c>
      <c r="M51" s="133">
        <v>10</v>
      </c>
      <c r="N51" s="132">
        <v>6530095020</v>
      </c>
      <c r="O51" s="152">
        <v>240</v>
      </c>
      <c r="P51" s="151">
        <v>25000</v>
      </c>
      <c r="Q51" s="146">
        <v>112989.92</v>
      </c>
      <c r="R51" s="127">
        <v>100000</v>
      </c>
      <c r="S51" s="128">
        <v>100000</v>
      </c>
    </row>
    <row r="52" spans="1:19" x14ac:dyDescent="0.25">
      <c r="A52" s="106"/>
      <c r="B52" s="215" t="s">
        <v>256</v>
      </c>
      <c r="C52" s="224"/>
      <c r="D52" s="224"/>
      <c r="E52" s="224"/>
      <c r="F52" s="224"/>
      <c r="G52" s="224"/>
      <c r="H52" s="224"/>
      <c r="I52" s="224"/>
      <c r="J52" s="224"/>
      <c r="K52" s="224"/>
      <c r="L52" s="142">
        <v>4</v>
      </c>
      <c r="M52" s="142">
        <v>0</v>
      </c>
      <c r="N52" s="141">
        <v>0</v>
      </c>
      <c r="O52" s="150">
        <v>0</v>
      </c>
      <c r="P52" s="149"/>
      <c r="Q52" s="144">
        <v>982755.13</v>
      </c>
      <c r="R52" s="139">
        <v>826000</v>
      </c>
      <c r="S52" s="143">
        <f>S53</f>
        <v>859000</v>
      </c>
    </row>
    <row r="53" spans="1:19" ht="25.5" customHeight="1" x14ac:dyDescent="0.25">
      <c r="A53" s="106"/>
      <c r="B53" s="135"/>
      <c r="C53" s="224" t="s">
        <v>255</v>
      </c>
      <c r="D53" s="224"/>
      <c r="E53" s="224"/>
      <c r="F53" s="224"/>
      <c r="G53" s="224"/>
      <c r="H53" s="224"/>
      <c r="I53" s="224"/>
      <c r="J53" s="224"/>
      <c r="K53" s="224"/>
      <c r="L53" s="142">
        <v>4</v>
      </c>
      <c r="M53" s="142">
        <v>9</v>
      </c>
      <c r="N53" s="141">
        <v>0</v>
      </c>
      <c r="O53" s="150">
        <v>0</v>
      </c>
      <c r="P53" s="149"/>
      <c r="Q53" s="144">
        <v>982755.13</v>
      </c>
      <c r="R53" s="139">
        <v>826000</v>
      </c>
      <c r="S53" s="143">
        <v>859000</v>
      </c>
    </row>
    <row r="54" spans="1:19" ht="48" customHeight="1" x14ac:dyDescent="0.25">
      <c r="A54" s="106"/>
      <c r="B54" s="135"/>
      <c r="C54" s="224"/>
      <c r="D54" s="224"/>
      <c r="E54" s="227"/>
      <c r="F54" s="227"/>
      <c r="G54" s="227" t="s">
        <v>254</v>
      </c>
      <c r="H54" s="227"/>
      <c r="I54" s="227"/>
      <c r="J54" s="227"/>
      <c r="K54" s="227"/>
      <c r="L54" s="133">
        <v>4</v>
      </c>
      <c r="M54" s="133">
        <v>9</v>
      </c>
      <c r="N54" s="132">
        <v>6540000000</v>
      </c>
      <c r="O54" s="148">
        <v>0</v>
      </c>
      <c r="P54" s="147"/>
      <c r="Q54" s="146">
        <v>982755.13</v>
      </c>
      <c r="R54" s="129">
        <f>R55</f>
        <v>826000</v>
      </c>
      <c r="S54" s="145">
        <v>859000</v>
      </c>
    </row>
    <row r="55" spans="1:19" ht="42.75" customHeight="1" x14ac:dyDescent="0.25">
      <c r="A55" s="106"/>
      <c r="B55" s="135"/>
      <c r="C55" s="224"/>
      <c r="D55" s="224"/>
      <c r="E55" s="227"/>
      <c r="F55" s="227"/>
      <c r="G55" s="227" t="s">
        <v>253</v>
      </c>
      <c r="H55" s="227"/>
      <c r="I55" s="227"/>
      <c r="J55" s="227"/>
      <c r="K55" s="227"/>
      <c r="L55" s="133">
        <v>4</v>
      </c>
      <c r="M55" s="133">
        <v>9</v>
      </c>
      <c r="N55" s="132">
        <v>6540095280</v>
      </c>
      <c r="O55" s="131">
        <v>0</v>
      </c>
      <c r="P55" s="136"/>
      <c r="Q55" s="146">
        <v>982755.13</v>
      </c>
      <c r="R55" s="129">
        <v>826000</v>
      </c>
      <c r="S55" s="145">
        <v>859000</v>
      </c>
    </row>
    <row r="56" spans="1:19" ht="42.75" customHeight="1" x14ac:dyDescent="0.25">
      <c r="A56" s="106"/>
      <c r="B56" s="135"/>
      <c r="C56" s="134"/>
      <c r="D56" s="134"/>
      <c r="E56" s="118"/>
      <c r="F56" s="118"/>
      <c r="G56" s="118"/>
      <c r="H56" s="118"/>
      <c r="I56" s="118"/>
      <c r="J56" s="118"/>
      <c r="K56" s="118" t="s">
        <v>252</v>
      </c>
      <c r="L56" s="133">
        <v>4</v>
      </c>
      <c r="M56" s="133">
        <v>9</v>
      </c>
      <c r="N56" s="132">
        <v>6540095280</v>
      </c>
      <c r="O56" s="131">
        <v>240</v>
      </c>
      <c r="P56" s="136"/>
      <c r="Q56" s="146">
        <v>982755.13</v>
      </c>
      <c r="R56" s="129">
        <v>826000</v>
      </c>
      <c r="S56" s="145">
        <v>859000</v>
      </c>
    </row>
    <row r="57" spans="1:19" ht="22.5" x14ac:dyDescent="0.25">
      <c r="A57" s="106"/>
      <c r="B57" s="135"/>
      <c r="C57" s="134"/>
      <c r="D57" s="134"/>
      <c r="E57" s="118"/>
      <c r="F57" s="118"/>
      <c r="G57" s="118"/>
      <c r="H57" s="118"/>
      <c r="I57" s="118"/>
      <c r="J57" s="118"/>
      <c r="K57" s="134" t="s">
        <v>251</v>
      </c>
      <c r="L57" s="142">
        <v>5</v>
      </c>
      <c r="M57" s="142">
        <v>0</v>
      </c>
      <c r="N57" s="141">
        <v>0</v>
      </c>
      <c r="O57" s="140">
        <v>0</v>
      </c>
      <c r="P57" s="138">
        <v>20000</v>
      </c>
      <c r="Q57" s="144">
        <f>Q58</f>
        <v>1183093.6299999999</v>
      </c>
      <c r="R57" s="139"/>
      <c r="S57" s="143"/>
    </row>
    <row r="58" spans="1:19" x14ac:dyDescent="0.25">
      <c r="A58" s="106"/>
      <c r="B58" s="135"/>
      <c r="C58" s="134"/>
      <c r="D58" s="134"/>
      <c r="E58" s="118"/>
      <c r="F58" s="118"/>
      <c r="G58" s="118"/>
      <c r="H58" s="118"/>
      <c r="I58" s="118"/>
      <c r="J58" s="118"/>
      <c r="K58" s="134" t="s">
        <v>250</v>
      </c>
      <c r="L58" s="142">
        <v>5</v>
      </c>
      <c r="M58" s="142">
        <v>3</v>
      </c>
      <c r="N58" s="141">
        <v>0</v>
      </c>
      <c r="O58" s="140">
        <v>0</v>
      </c>
      <c r="P58" s="138">
        <f>P57</f>
        <v>20000</v>
      </c>
      <c r="Q58" s="144">
        <f>Q60</f>
        <v>1183093.6299999999</v>
      </c>
      <c r="R58" s="139"/>
      <c r="S58" s="143"/>
    </row>
    <row r="59" spans="1:19" ht="72.75" customHeight="1" x14ac:dyDescent="0.25">
      <c r="A59" s="106"/>
      <c r="B59" s="135"/>
      <c r="C59" s="134"/>
      <c r="D59" s="134"/>
      <c r="E59" s="118"/>
      <c r="F59" s="118"/>
      <c r="G59" s="118"/>
      <c r="H59" s="118"/>
      <c r="I59" s="118"/>
      <c r="J59" s="118"/>
      <c r="K59" s="118" t="s">
        <v>234</v>
      </c>
      <c r="L59" s="133">
        <v>5</v>
      </c>
      <c r="M59" s="133">
        <v>3</v>
      </c>
      <c r="N59" s="132">
        <v>6500000000</v>
      </c>
      <c r="O59" s="131">
        <v>0</v>
      </c>
      <c r="P59" s="127"/>
      <c r="Q59" s="146">
        <f>Q60</f>
        <v>1183093.6299999999</v>
      </c>
      <c r="R59" s="129"/>
      <c r="S59" s="145"/>
    </row>
    <row r="60" spans="1:19" ht="33.75" x14ac:dyDescent="0.25">
      <c r="A60" s="106"/>
      <c r="B60" s="135"/>
      <c r="C60" s="134"/>
      <c r="D60" s="134"/>
      <c r="E60" s="118"/>
      <c r="F60" s="118"/>
      <c r="G60" s="118"/>
      <c r="H60" s="118"/>
      <c r="I60" s="118"/>
      <c r="J60" s="118"/>
      <c r="K60" s="118" t="s">
        <v>249</v>
      </c>
      <c r="L60" s="133">
        <v>5</v>
      </c>
      <c r="M60" s="133">
        <v>3</v>
      </c>
      <c r="N60" s="132">
        <v>6550000000</v>
      </c>
      <c r="O60" s="131">
        <v>0</v>
      </c>
      <c r="P60" s="127"/>
      <c r="Q60" s="146">
        <f>Q61+Q63</f>
        <v>1183093.6299999999</v>
      </c>
      <c r="R60" s="129"/>
      <c r="S60" s="145"/>
    </row>
    <row r="61" spans="1:19" ht="22.5" x14ac:dyDescent="0.25">
      <c r="A61" s="106"/>
      <c r="B61" s="135"/>
      <c r="C61" s="134"/>
      <c r="D61" s="134"/>
      <c r="E61" s="118"/>
      <c r="F61" s="118"/>
      <c r="G61" s="118"/>
      <c r="H61" s="118"/>
      <c r="I61" s="118"/>
      <c r="J61" s="118"/>
      <c r="K61" s="118" t="s">
        <v>248</v>
      </c>
      <c r="L61" s="133">
        <v>5</v>
      </c>
      <c r="M61" s="133">
        <v>3</v>
      </c>
      <c r="N61" s="132" t="s">
        <v>247</v>
      </c>
      <c r="O61" s="131">
        <v>0</v>
      </c>
      <c r="P61" s="127"/>
      <c r="Q61" s="146">
        <v>990000</v>
      </c>
      <c r="R61" s="129"/>
      <c r="S61" s="145"/>
    </row>
    <row r="62" spans="1:19" ht="42.75" customHeight="1" x14ac:dyDescent="0.25">
      <c r="A62" s="106"/>
      <c r="B62" s="135"/>
      <c r="C62" s="134"/>
      <c r="D62" s="134"/>
      <c r="E62" s="118"/>
      <c r="F62" s="118"/>
      <c r="G62" s="118"/>
      <c r="H62" s="118"/>
      <c r="I62" s="118"/>
      <c r="J62" s="118"/>
      <c r="K62" s="118" t="s">
        <v>245</v>
      </c>
      <c r="L62" s="133">
        <v>5</v>
      </c>
      <c r="M62" s="133">
        <v>3</v>
      </c>
      <c r="N62" s="132" t="s">
        <v>247</v>
      </c>
      <c r="O62" s="131">
        <v>240</v>
      </c>
      <c r="P62" s="127"/>
      <c r="Q62" s="146">
        <v>990000</v>
      </c>
      <c r="R62" s="129"/>
      <c r="S62" s="145"/>
    </row>
    <row r="63" spans="1:19" ht="42.75" customHeight="1" x14ac:dyDescent="0.25">
      <c r="A63" s="106"/>
      <c r="B63" s="135"/>
      <c r="C63" s="134"/>
      <c r="D63" s="134"/>
      <c r="E63" s="118"/>
      <c r="F63" s="118"/>
      <c r="G63" s="118"/>
      <c r="H63" s="118"/>
      <c r="I63" s="118"/>
      <c r="J63" s="118"/>
      <c r="K63" s="118" t="s">
        <v>246</v>
      </c>
      <c r="L63" s="133">
        <v>5</v>
      </c>
      <c r="M63" s="133">
        <v>3</v>
      </c>
      <c r="N63" s="132">
        <v>6550095310</v>
      </c>
      <c r="O63" s="131">
        <v>0</v>
      </c>
      <c r="P63" s="127">
        <f>P64</f>
        <v>20000</v>
      </c>
      <c r="Q63" s="146">
        <f>Q64</f>
        <v>193093.63</v>
      </c>
      <c r="R63" s="129"/>
      <c r="S63" s="145"/>
    </row>
    <row r="64" spans="1:19" ht="42.75" customHeight="1" x14ac:dyDescent="0.25">
      <c r="A64" s="106"/>
      <c r="B64" s="135"/>
      <c r="C64" s="134"/>
      <c r="D64" s="134"/>
      <c r="E64" s="118"/>
      <c r="F64" s="118"/>
      <c r="G64" s="118"/>
      <c r="H64" s="118"/>
      <c r="I64" s="118"/>
      <c r="J64" s="118"/>
      <c r="K64" s="118" t="s">
        <v>245</v>
      </c>
      <c r="L64" s="133">
        <v>5</v>
      </c>
      <c r="M64" s="133">
        <v>3</v>
      </c>
      <c r="N64" s="132">
        <v>6550095310</v>
      </c>
      <c r="O64" s="131">
        <v>240</v>
      </c>
      <c r="P64" s="127">
        <v>20000</v>
      </c>
      <c r="Q64" s="146">
        <v>193093.63</v>
      </c>
      <c r="R64" s="129"/>
      <c r="S64" s="145"/>
    </row>
    <row r="65" spans="1:19" x14ac:dyDescent="0.25">
      <c r="A65" s="106"/>
      <c r="B65" s="135"/>
      <c r="C65" s="134"/>
      <c r="D65" s="134"/>
      <c r="E65" s="118"/>
      <c r="F65" s="118"/>
      <c r="G65" s="118"/>
      <c r="H65" s="118"/>
      <c r="I65" s="118"/>
      <c r="J65" s="118"/>
      <c r="K65" s="134" t="s">
        <v>244</v>
      </c>
      <c r="L65" s="142">
        <v>8</v>
      </c>
      <c r="M65" s="142">
        <v>0</v>
      </c>
      <c r="N65" s="141">
        <v>0</v>
      </c>
      <c r="O65" s="140">
        <v>0</v>
      </c>
      <c r="P65" s="138">
        <f>P66</f>
        <v>10000</v>
      </c>
      <c r="Q65" s="144">
        <f>Q66</f>
        <v>2257138.33</v>
      </c>
      <c r="R65" s="139">
        <f>R66</f>
        <v>1965230</v>
      </c>
      <c r="S65" s="143">
        <f>S66</f>
        <v>1876230</v>
      </c>
    </row>
    <row r="66" spans="1:19" x14ac:dyDescent="0.25">
      <c r="A66" s="106"/>
      <c r="B66" s="135"/>
      <c r="C66" s="224" t="s">
        <v>243</v>
      </c>
      <c r="D66" s="224"/>
      <c r="E66" s="224"/>
      <c r="F66" s="224"/>
      <c r="G66" s="224"/>
      <c r="H66" s="224"/>
      <c r="I66" s="224"/>
      <c r="J66" s="224"/>
      <c r="K66" s="224"/>
      <c r="L66" s="142">
        <v>8</v>
      </c>
      <c r="M66" s="142">
        <v>1</v>
      </c>
      <c r="N66" s="141">
        <v>0</v>
      </c>
      <c r="O66" s="140">
        <v>0</v>
      </c>
      <c r="P66" s="138">
        <v>10000</v>
      </c>
      <c r="Q66" s="139">
        <f>Q67</f>
        <v>2257138.33</v>
      </c>
      <c r="R66" s="138">
        <v>1965230</v>
      </c>
      <c r="S66" s="137">
        <v>1876230</v>
      </c>
    </row>
    <row r="67" spans="1:19" ht="69.75" customHeight="1" x14ac:dyDescent="0.25">
      <c r="A67" s="106"/>
      <c r="B67" s="135"/>
      <c r="C67" s="224"/>
      <c r="D67" s="224"/>
      <c r="E67" s="227" t="s">
        <v>242</v>
      </c>
      <c r="F67" s="227"/>
      <c r="G67" s="227"/>
      <c r="H67" s="227"/>
      <c r="I67" s="227"/>
      <c r="J67" s="227"/>
      <c r="K67" s="227"/>
      <c r="L67" s="133">
        <v>8</v>
      </c>
      <c r="M67" s="133">
        <v>1</v>
      </c>
      <c r="N67" s="132">
        <v>6500000000</v>
      </c>
      <c r="O67" s="131">
        <v>0</v>
      </c>
      <c r="P67" s="127">
        <v>10000</v>
      </c>
      <c r="Q67" s="129">
        <f>Q68</f>
        <v>2257138.33</v>
      </c>
      <c r="R67" s="127">
        <v>1965230</v>
      </c>
      <c r="S67" s="128">
        <v>1876230</v>
      </c>
    </row>
    <row r="68" spans="1:19" ht="36" customHeight="1" x14ac:dyDescent="0.25">
      <c r="A68" s="106"/>
      <c r="B68" s="135"/>
      <c r="C68" s="224"/>
      <c r="D68" s="224"/>
      <c r="E68" s="227" t="s">
        <v>241</v>
      </c>
      <c r="F68" s="227"/>
      <c r="G68" s="227"/>
      <c r="H68" s="227"/>
      <c r="I68" s="227"/>
      <c r="J68" s="227"/>
      <c r="K68" s="227"/>
      <c r="L68" s="133">
        <v>8</v>
      </c>
      <c r="M68" s="133">
        <v>1</v>
      </c>
      <c r="N68" s="132">
        <v>6560000000</v>
      </c>
      <c r="O68" s="131">
        <v>0</v>
      </c>
      <c r="P68" s="127">
        <v>10000</v>
      </c>
      <c r="Q68" s="129">
        <v>2257138.33</v>
      </c>
      <c r="R68" s="127">
        <v>1965230</v>
      </c>
      <c r="S68" s="128">
        <v>1876230</v>
      </c>
    </row>
    <row r="69" spans="1:19" ht="57.75" customHeight="1" x14ac:dyDescent="0.25">
      <c r="A69" s="106"/>
      <c r="B69" s="135"/>
      <c r="C69" s="134"/>
      <c r="D69" s="134"/>
      <c r="E69" s="118"/>
      <c r="F69" s="118"/>
      <c r="G69" s="227" t="s">
        <v>240</v>
      </c>
      <c r="H69" s="227"/>
      <c r="I69" s="227"/>
      <c r="J69" s="227"/>
      <c r="K69" s="227"/>
      <c r="L69" s="133">
        <v>8</v>
      </c>
      <c r="M69" s="133">
        <v>1</v>
      </c>
      <c r="N69" s="132">
        <v>6560075080</v>
      </c>
      <c r="O69" s="131">
        <v>0</v>
      </c>
      <c r="P69" s="136"/>
      <c r="Q69" s="129">
        <v>1651600</v>
      </c>
      <c r="R69" s="127">
        <v>1825100</v>
      </c>
      <c r="S69" s="128">
        <v>1876230</v>
      </c>
    </row>
    <row r="70" spans="1:19" ht="15.75" customHeight="1" x14ac:dyDescent="0.25">
      <c r="A70" s="106"/>
      <c r="B70" s="135"/>
      <c r="C70" s="224"/>
      <c r="D70" s="224"/>
      <c r="E70" s="227"/>
      <c r="F70" s="227"/>
      <c r="G70" s="227" t="s">
        <v>201</v>
      </c>
      <c r="H70" s="227"/>
      <c r="I70" s="227"/>
      <c r="J70" s="227"/>
      <c r="K70" s="227"/>
      <c r="L70" s="133">
        <v>8</v>
      </c>
      <c r="M70" s="133">
        <v>1</v>
      </c>
      <c r="N70" s="132">
        <v>6560075080</v>
      </c>
      <c r="O70" s="131">
        <v>540</v>
      </c>
      <c r="P70" s="136"/>
      <c r="Q70" s="129">
        <v>1651600</v>
      </c>
      <c r="R70" s="127">
        <v>1825100</v>
      </c>
      <c r="S70" s="128">
        <v>1825100</v>
      </c>
    </row>
    <row r="71" spans="1:19" ht="24" customHeight="1" x14ac:dyDescent="0.25">
      <c r="A71" s="106"/>
      <c r="B71" s="135"/>
      <c r="C71" s="134"/>
      <c r="D71" s="134"/>
      <c r="E71" s="118"/>
      <c r="F71" s="118"/>
      <c r="G71" s="118"/>
      <c r="H71" s="118"/>
      <c r="I71" s="118"/>
      <c r="J71" s="118"/>
      <c r="K71" s="118" t="s">
        <v>239</v>
      </c>
      <c r="L71" s="133">
        <v>8</v>
      </c>
      <c r="M71" s="133">
        <v>1</v>
      </c>
      <c r="N71" s="132">
        <v>6560097030</v>
      </c>
      <c r="O71" s="131">
        <v>0</v>
      </c>
      <c r="P71" s="136"/>
      <c r="Q71" s="129">
        <v>228500</v>
      </c>
      <c r="R71" s="127"/>
      <c r="S71" s="128"/>
    </row>
    <row r="72" spans="1:19" ht="15.75" customHeight="1" x14ac:dyDescent="0.25">
      <c r="A72" s="106"/>
      <c r="B72" s="135"/>
      <c r="C72" s="134"/>
      <c r="D72" s="134"/>
      <c r="E72" s="118"/>
      <c r="F72" s="118"/>
      <c r="G72" s="118"/>
      <c r="H72" s="118"/>
      <c r="I72" s="118"/>
      <c r="J72" s="118"/>
      <c r="K72" s="118" t="s">
        <v>238</v>
      </c>
      <c r="L72" s="133">
        <v>8</v>
      </c>
      <c r="M72" s="133">
        <v>1</v>
      </c>
      <c r="N72" s="132">
        <v>6560097030</v>
      </c>
      <c r="O72" s="131">
        <v>540</v>
      </c>
      <c r="P72" s="136"/>
      <c r="Q72" s="129">
        <v>228500</v>
      </c>
      <c r="R72" s="127"/>
      <c r="S72" s="128"/>
    </row>
    <row r="73" spans="1:19" ht="47.25" customHeight="1" x14ac:dyDescent="0.25">
      <c r="A73" s="106"/>
      <c r="B73" s="135"/>
      <c r="C73" s="224"/>
      <c r="D73" s="224"/>
      <c r="E73" s="227"/>
      <c r="F73" s="227"/>
      <c r="G73" s="118"/>
      <c r="H73" s="227" t="s">
        <v>237</v>
      </c>
      <c r="I73" s="227"/>
      <c r="J73" s="227"/>
      <c r="K73" s="227"/>
      <c r="L73" s="133">
        <v>8</v>
      </c>
      <c r="M73" s="133">
        <v>1</v>
      </c>
      <c r="N73" s="132">
        <v>6560095100</v>
      </c>
      <c r="O73" s="131">
        <v>0</v>
      </c>
      <c r="P73" s="127"/>
      <c r="Q73" s="129">
        <v>90000</v>
      </c>
      <c r="R73" s="127"/>
      <c r="S73" s="128"/>
    </row>
    <row r="74" spans="1:19" ht="36" customHeight="1" x14ac:dyDescent="0.25">
      <c r="A74" s="106"/>
      <c r="B74" s="135"/>
      <c r="C74" s="134"/>
      <c r="D74" s="134"/>
      <c r="E74" s="118"/>
      <c r="F74" s="118"/>
      <c r="G74" s="118"/>
      <c r="H74" s="118"/>
      <c r="I74" s="118"/>
      <c r="J74" s="118"/>
      <c r="K74" s="118" t="s">
        <v>231</v>
      </c>
      <c r="L74" s="133">
        <v>8</v>
      </c>
      <c r="M74" s="133">
        <v>1</v>
      </c>
      <c r="N74" s="132">
        <v>6560095110</v>
      </c>
      <c r="O74" s="131">
        <v>240</v>
      </c>
      <c r="P74" s="130"/>
      <c r="Q74" s="129">
        <v>90000</v>
      </c>
      <c r="R74" s="127"/>
      <c r="S74" s="128"/>
    </row>
    <row r="75" spans="1:19" ht="45.75" customHeight="1" x14ac:dyDescent="0.25">
      <c r="A75" s="106"/>
      <c r="B75" s="121"/>
      <c r="C75" s="120"/>
      <c r="D75" s="120"/>
      <c r="E75" s="119"/>
      <c r="F75" s="119"/>
      <c r="G75" s="119"/>
      <c r="H75" s="119"/>
      <c r="I75" s="119"/>
      <c r="J75" s="119"/>
      <c r="K75" s="119" t="s">
        <v>236</v>
      </c>
      <c r="L75" s="117">
        <v>8</v>
      </c>
      <c r="M75" s="117">
        <v>1</v>
      </c>
      <c r="N75" s="116">
        <v>6560095220</v>
      </c>
      <c r="O75" s="115">
        <v>0</v>
      </c>
      <c r="P75" s="127">
        <v>10000</v>
      </c>
      <c r="Q75" s="113">
        <v>287038.33</v>
      </c>
      <c r="R75" s="112">
        <v>140130</v>
      </c>
      <c r="S75" s="111">
        <v>51130</v>
      </c>
    </row>
    <row r="76" spans="1:19" ht="36" customHeight="1" x14ac:dyDescent="0.25">
      <c r="A76" s="106"/>
      <c r="B76" s="121"/>
      <c r="C76" s="120"/>
      <c r="D76" s="120"/>
      <c r="E76" s="119"/>
      <c r="F76" s="119"/>
      <c r="G76" s="119"/>
      <c r="H76" s="119"/>
      <c r="I76" s="119"/>
      <c r="J76" s="119"/>
      <c r="K76" s="118" t="s">
        <v>231</v>
      </c>
      <c r="L76" s="117">
        <v>8</v>
      </c>
      <c r="M76" s="117">
        <v>1</v>
      </c>
      <c r="N76" s="116">
        <v>6560095220</v>
      </c>
      <c r="O76" s="115">
        <v>240</v>
      </c>
      <c r="P76" s="127">
        <v>10000</v>
      </c>
      <c r="Q76" s="113">
        <v>287038.33</v>
      </c>
      <c r="R76" s="112">
        <v>140130</v>
      </c>
      <c r="S76" s="111">
        <v>51130</v>
      </c>
    </row>
    <row r="77" spans="1:19" x14ac:dyDescent="0.25">
      <c r="A77" s="106"/>
      <c r="B77" s="121"/>
      <c r="C77" s="120"/>
      <c r="D77" s="120"/>
      <c r="E77" s="119"/>
      <c r="F77" s="119"/>
      <c r="G77" s="119"/>
      <c r="H77" s="119"/>
      <c r="I77" s="119"/>
      <c r="J77" s="119"/>
      <c r="K77" s="120" t="s">
        <v>235</v>
      </c>
      <c r="L77" s="117">
        <v>11</v>
      </c>
      <c r="M77" s="117">
        <v>0</v>
      </c>
      <c r="N77" s="116">
        <v>0</v>
      </c>
      <c r="O77" s="115">
        <v>0</v>
      </c>
      <c r="P77" s="114"/>
      <c r="Q77" s="113">
        <v>1525238</v>
      </c>
      <c r="R77" s="112"/>
      <c r="S77" s="111"/>
    </row>
    <row r="78" spans="1:19" x14ac:dyDescent="0.25">
      <c r="A78" s="106"/>
      <c r="B78" s="121"/>
      <c r="C78" s="120"/>
      <c r="D78" s="120"/>
      <c r="E78" s="119"/>
      <c r="F78" s="119"/>
      <c r="G78" s="119"/>
      <c r="H78" s="119"/>
      <c r="I78" s="119"/>
      <c r="J78" s="119"/>
      <c r="K78" s="120" t="s">
        <v>191</v>
      </c>
      <c r="L78" s="117">
        <v>11</v>
      </c>
      <c r="M78" s="117">
        <v>1</v>
      </c>
      <c r="N78" s="116">
        <v>0</v>
      </c>
      <c r="O78" s="115">
        <v>0</v>
      </c>
      <c r="P78" s="114"/>
      <c r="Q78" s="113">
        <v>1525238</v>
      </c>
      <c r="R78" s="112"/>
      <c r="S78" s="111"/>
    </row>
    <row r="79" spans="1:19" ht="69" customHeight="1" x14ac:dyDescent="0.25">
      <c r="A79" s="106"/>
      <c r="B79" s="121"/>
      <c r="C79" s="120"/>
      <c r="D79" s="120"/>
      <c r="E79" s="119"/>
      <c r="F79" s="119"/>
      <c r="G79" s="119"/>
      <c r="H79" s="119"/>
      <c r="I79" s="119"/>
      <c r="J79" s="119"/>
      <c r="K79" s="119" t="s">
        <v>234</v>
      </c>
      <c r="L79" s="126">
        <v>11</v>
      </c>
      <c r="M79" s="117">
        <v>1</v>
      </c>
      <c r="N79" s="125">
        <v>6500000000</v>
      </c>
      <c r="O79" s="124">
        <v>0</v>
      </c>
      <c r="P79" s="123"/>
      <c r="Q79" s="122">
        <v>1525238</v>
      </c>
      <c r="R79" s="112"/>
      <c r="S79" s="111"/>
    </row>
    <row r="80" spans="1:19" ht="45" x14ac:dyDescent="0.25">
      <c r="A80" s="106"/>
      <c r="B80" s="121"/>
      <c r="C80" s="120"/>
      <c r="D80" s="120"/>
      <c r="E80" s="119"/>
      <c r="F80" s="119"/>
      <c r="G80" s="119"/>
      <c r="H80" s="119"/>
      <c r="I80" s="119"/>
      <c r="J80" s="119"/>
      <c r="K80" s="119" t="s">
        <v>233</v>
      </c>
      <c r="L80" s="126">
        <v>11</v>
      </c>
      <c r="M80" s="117">
        <v>1</v>
      </c>
      <c r="N80" s="125">
        <v>6560000000</v>
      </c>
      <c r="O80" s="124">
        <v>0</v>
      </c>
      <c r="P80" s="123"/>
      <c r="Q80" s="122">
        <f>Q81</f>
        <v>1525238</v>
      </c>
      <c r="R80" s="112"/>
      <c r="S80" s="111"/>
    </row>
    <row r="81" spans="1:19" ht="36" customHeight="1" x14ac:dyDescent="0.25">
      <c r="A81" s="106"/>
      <c r="B81" s="121"/>
      <c r="C81" s="120"/>
      <c r="D81" s="120"/>
      <c r="E81" s="119"/>
      <c r="F81" s="119"/>
      <c r="G81" s="119"/>
      <c r="H81" s="119"/>
      <c r="I81" s="119"/>
      <c r="J81" s="119"/>
      <c r="K81" s="119" t="s">
        <v>232</v>
      </c>
      <c r="L81" s="117">
        <v>11</v>
      </c>
      <c r="M81" s="117">
        <v>1</v>
      </c>
      <c r="N81" s="116" t="s">
        <v>230</v>
      </c>
      <c r="O81" s="115">
        <v>0</v>
      </c>
      <c r="P81" s="114"/>
      <c r="Q81" s="113">
        <v>1525238</v>
      </c>
      <c r="R81" s="112"/>
      <c r="S81" s="111"/>
    </row>
    <row r="82" spans="1:19" ht="36" customHeight="1" thickBot="1" x14ac:dyDescent="0.3">
      <c r="A82" s="106"/>
      <c r="B82" s="121"/>
      <c r="C82" s="120"/>
      <c r="D82" s="120"/>
      <c r="E82" s="119"/>
      <c r="F82" s="119"/>
      <c r="G82" s="119"/>
      <c r="H82" s="119"/>
      <c r="I82" s="119"/>
      <c r="J82" s="119"/>
      <c r="K82" s="118" t="s">
        <v>231</v>
      </c>
      <c r="L82" s="117">
        <v>11</v>
      </c>
      <c r="M82" s="117">
        <v>1</v>
      </c>
      <c r="N82" s="116" t="s">
        <v>230</v>
      </c>
      <c r="O82" s="115">
        <v>240</v>
      </c>
      <c r="P82" s="114"/>
      <c r="Q82" s="113">
        <v>1525238</v>
      </c>
      <c r="R82" s="112"/>
      <c r="S82" s="111"/>
    </row>
    <row r="83" spans="1:19" ht="16.5" thickBot="1" x14ac:dyDescent="0.3">
      <c r="A83" s="214"/>
      <c r="B83" s="222" t="s">
        <v>229</v>
      </c>
      <c r="C83" s="223"/>
      <c r="D83" s="223"/>
      <c r="E83" s="223"/>
      <c r="F83" s="223"/>
      <c r="G83" s="223"/>
      <c r="H83" s="223"/>
      <c r="I83" s="223"/>
      <c r="J83" s="223"/>
      <c r="K83" s="223"/>
      <c r="L83" s="240" t="s">
        <v>228</v>
      </c>
      <c r="M83" s="240" t="s">
        <v>228</v>
      </c>
      <c r="N83" s="240" t="s">
        <v>228</v>
      </c>
      <c r="O83" s="242" t="s">
        <v>228</v>
      </c>
      <c r="P83" s="110">
        <f>P65+P46+P10+P57</f>
        <v>0</v>
      </c>
      <c r="Q83" s="238">
        <v>8133211.5899999999</v>
      </c>
      <c r="R83" s="238">
        <v>5055100</v>
      </c>
      <c r="S83" s="109">
        <v>5003200</v>
      </c>
    </row>
    <row r="84" spans="1:19" ht="2.25" customHeight="1" thickBot="1" x14ac:dyDescent="0.3">
      <c r="A84" s="214"/>
      <c r="B84" s="236"/>
      <c r="C84" s="237"/>
      <c r="D84" s="237"/>
      <c r="E84" s="237"/>
      <c r="F84" s="237"/>
      <c r="G84" s="237"/>
      <c r="H84" s="237"/>
      <c r="I84" s="237"/>
      <c r="J84" s="237"/>
      <c r="K84" s="237"/>
      <c r="L84" s="241"/>
      <c r="M84" s="241"/>
      <c r="N84" s="241"/>
      <c r="O84" s="243"/>
      <c r="P84" s="108"/>
      <c r="Q84" s="239"/>
      <c r="R84" s="239"/>
      <c r="S84" s="107"/>
    </row>
    <row r="85" spans="1:19" x14ac:dyDescent="0.25">
      <c r="A85" s="102"/>
      <c r="B85" s="102"/>
      <c r="C85" s="214"/>
      <c r="D85" s="214"/>
      <c r="E85" s="214"/>
      <c r="F85" s="214"/>
      <c r="G85" s="106"/>
      <c r="H85" s="214"/>
      <c r="I85" s="214"/>
      <c r="J85" s="214"/>
      <c r="K85" s="214"/>
      <c r="L85" s="102"/>
      <c r="M85" s="102"/>
      <c r="N85" s="106"/>
      <c r="O85" s="106"/>
      <c r="P85" s="105"/>
      <c r="Q85" s="104"/>
      <c r="R85" s="104"/>
      <c r="S85" s="102"/>
    </row>
    <row r="86" spans="1:19" x14ac:dyDescent="0.25">
      <c r="A86" s="102"/>
      <c r="B86" s="102"/>
      <c r="C86" s="208"/>
      <c r="D86" s="208"/>
      <c r="E86" s="208"/>
      <c r="F86" s="208"/>
      <c r="G86" s="102"/>
      <c r="H86" s="208"/>
      <c r="I86" s="208"/>
      <c r="J86" s="208"/>
      <c r="K86" s="208"/>
      <c r="L86" s="102"/>
      <c r="M86" s="102"/>
      <c r="N86" s="102"/>
      <c r="O86" s="102"/>
      <c r="P86" s="103"/>
      <c r="Q86" s="102"/>
      <c r="R86" s="102"/>
      <c r="S86" s="102"/>
    </row>
    <row r="87" spans="1:19" x14ac:dyDescent="0.25">
      <c r="A87" s="102"/>
      <c r="B87" s="102"/>
      <c r="C87" s="208"/>
      <c r="D87" s="208"/>
      <c r="E87" s="208"/>
      <c r="F87" s="208"/>
      <c r="G87" s="102"/>
      <c r="H87" s="208"/>
      <c r="I87" s="208"/>
      <c r="J87" s="208"/>
      <c r="K87" s="208"/>
      <c r="L87" s="102"/>
      <c r="M87" s="102"/>
      <c r="N87" s="102"/>
      <c r="O87" s="102"/>
      <c r="P87" s="103"/>
      <c r="Q87" s="102"/>
      <c r="R87" s="102"/>
      <c r="S87" s="102"/>
    </row>
    <row r="88" spans="1:19" x14ac:dyDescent="0.25">
      <c r="A88" s="102"/>
      <c r="B88" s="102"/>
      <c r="C88" s="208"/>
      <c r="D88" s="208"/>
      <c r="E88" s="208"/>
      <c r="F88" s="208"/>
      <c r="G88" s="102"/>
      <c r="H88" s="208"/>
      <c r="I88" s="208"/>
      <c r="J88" s="208"/>
      <c r="K88" s="208"/>
      <c r="L88" s="102"/>
      <c r="M88" s="102"/>
      <c r="N88" s="102"/>
      <c r="O88" s="102"/>
      <c r="P88" s="103"/>
      <c r="Q88" s="102"/>
      <c r="R88" s="102"/>
      <c r="S88" s="100"/>
    </row>
    <row r="89" spans="1:19" x14ac:dyDescent="0.25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1"/>
      <c r="Q89" s="100"/>
      <c r="R89" s="100"/>
    </row>
    <row r="90" spans="1:19" x14ac:dyDescent="0.25">
      <c r="A90" s="99"/>
    </row>
  </sheetData>
  <mergeCells count="152">
    <mergeCell ref="R83:R84"/>
    <mergeCell ref="N83:N84"/>
    <mergeCell ref="Q83:Q84"/>
    <mergeCell ref="C67:D67"/>
    <mergeCell ref="H85:K85"/>
    <mergeCell ref="C68:D68"/>
    <mergeCell ref="O83:O84"/>
    <mergeCell ref="L83:L84"/>
    <mergeCell ref="M83:M84"/>
    <mergeCell ref="A83:A84"/>
    <mergeCell ref="B83:K84"/>
    <mergeCell ref="C70:D70"/>
    <mergeCell ref="E70:F70"/>
    <mergeCell ref="H73:K73"/>
    <mergeCell ref="E68:K68"/>
    <mergeCell ref="G69:K69"/>
    <mergeCell ref="E73:F73"/>
    <mergeCell ref="G70:K70"/>
    <mergeCell ref="C66:K66"/>
    <mergeCell ref="C85:D85"/>
    <mergeCell ref="E85:F85"/>
    <mergeCell ref="C73:D73"/>
    <mergeCell ref="E67:K67"/>
    <mergeCell ref="C55:D55"/>
    <mergeCell ref="C88:D88"/>
    <mergeCell ref="E88:F88"/>
    <mergeCell ref="H86:K86"/>
    <mergeCell ref="H87:K87"/>
    <mergeCell ref="H88:K88"/>
    <mergeCell ref="C87:D87"/>
    <mergeCell ref="C86:D86"/>
    <mergeCell ref="E87:F87"/>
    <mergeCell ref="E86:F86"/>
    <mergeCell ref="C48:D48"/>
    <mergeCell ref="E48:K48"/>
    <mergeCell ref="B52:K52"/>
    <mergeCell ref="G55:K55"/>
    <mergeCell ref="C53:K53"/>
    <mergeCell ref="G54:K54"/>
    <mergeCell ref="G49:K49"/>
    <mergeCell ref="H51:K51"/>
    <mergeCell ref="G50:K50"/>
    <mergeCell ref="C50:D50"/>
    <mergeCell ref="C51:D51"/>
    <mergeCell ref="E51:F51"/>
    <mergeCell ref="C54:D54"/>
    <mergeCell ref="E55:F55"/>
    <mergeCell ref="C49:D49"/>
    <mergeCell ref="E49:F49"/>
    <mergeCell ref="E50:F50"/>
    <mergeCell ref="E54:F54"/>
    <mergeCell ref="F45:G45"/>
    <mergeCell ref="F44:G44"/>
    <mergeCell ref="D45:E45"/>
    <mergeCell ref="F42:G42"/>
    <mergeCell ref="F43:G43"/>
    <mergeCell ref="D43:E43"/>
    <mergeCell ref="C47:K47"/>
    <mergeCell ref="B46:K46"/>
    <mergeCell ref="H42:K42"/>
    <mergeCell ref="H43:K43"/>
    <mergeCell ref="D44:E44"/>
    <mergeCell ref="D42:E42"/>
    <mergeCell ref="B42:C42"/>
    <mergeCell ref="B44:C44"/>
    <mergeCell ref="H45:J45"/>
    <mergeCell ref="B45:C45"/>
    <mergeCell ref="H44:J44"/>
    <mergeCell ref="C24:D24"/>
    <mergeCell ref="B43:C43"/>
    <mergeCell ref="C26:D26"/>
    <mergeCell ref="E26:F26"/>
    <mergeCell ref="G24:H24"/>
    <mergeCell ref="I24:K24"/>
    <mergeCell ref="G26:H26"/>
    <mergeCell ref="I26:K26"/>
    <mergeCell ref="E24:F24"/>
    <mergeCell ref="D40:K40"/>
    <mergeCell ref="B41:C41"/>
    <mergeCell ref="I27:K27"/>
    <mergeCell ref="B39:K39"/>
    <mergeCell ref="C27:D27"/>
    <mergeCell ref="E27:F27"/>
    <mergeCell ref="G27:H27"/>
    <mergeCell ref="B40:C40"/>
    <mergeCell ref="F41:K41"/>
    <mergeCell ref="D41:E41"/>
    <mergeCell ref="C21:D21"/>
    <mergeCell ref="E21:F21"/>
    <mergeCell ref="E23:F23"/>
    <mergeCell ref="A15:A17"/>
    <mergeCell ref="B15:B17"/>
    <mergeCell ref="C19:K19"/>
    <mergeCell ref="E15:F17"/>
    <mergeCell ref="G15:G17"/>
    <mergeCell ref="C15:D17"/>
    <mergeCell ref="C20:D20"/>
    <mergeCell ref="E20:K20"/>
    <mergeCell ref="H15:K17"/>
    <mergeCell ref="G22:K22"/>
    <mergeCell ref="G23:H23"/>
    <mergeCell ref="I23:K23"/>
    <mergeCell ref="G21:K21"/>
    <mergeCell ref="C22:D22"/>
    <mergeCell ref="C23:D23"/>
    <mergeCell ref="E22:F22"/>
    <mergeCell ref="C13:D13"/>
    <mergeCell ref="O11:O12"/>
    <mergeCell ref="L11:L12"/>
    <mergeCell ref="Q11:Q12"/>
    <mergeCell ref="C11:K12"/>
    <mergeCell ref="L15:L17"/>
    <mergeCell ref="E13:K13"/>
    <mergeCell ref="Q4:S4"/>
    <mergeCell ref="Q3:S3"/>
    <mergeCell ref="C4:D4"/>
    <mergeCell ref="H4:K4"/>
    <mergeCell ref="E4:F4"/>
    <mergeCell ref="C5:D5"/>
    <mergeCell ref="E5:F5"/>
    <mergeCell ref="H5:K5"/>
    <mergeCell ref="M15:M17"/>
    <mergeCell ref="E14:F14"/>
    <mergeCell ref="G14:K14"/>
    <mergeCell ref="C14:D14"/>
    <mergeCell ref="S15:S17"/>
    <mergeCell ref="R15:R17"/>
    <mergeCell ref="O15:O17"/>
    <mergeCell ref="Q15:Q17"/>
    <mergeCell ref="N15:N17"/>
    <mergeCell ref="A11:A12"/>
    <mergeCell ref="B11:B12"/>
    <mergeCell ref="A6:S6"/>
    <mergeCell ref="S11:S12"/>
    <mergeCell ref="R11:R12"/>
    <mergeCell ref="Q1:S1"/>
    <mergeCell ref="Q2:S2"/>
    <mergeCell ref="B8:N8"/>
    <mergeCell ref="N11:N12"/>
    <mergeCell ref="B10:K10"/>
    <mergeCell ref="H2:K2"/>
    <mergeCell ref="P11:P12"/>
    <mergeCell ref="B9:K9"/>
    <mergeCell ref="M11:M12"/>
    <mergeCell ref="E1:F1"/>
    <mergeCell ref="H1:K1"/>
    <mergeCell ref="C1:D1"/>
    <mergeCell ref="C3:D3"/>
    <mergeCell ref="E3:F3"/>
    <mergeCell ref="H3:K3"/>
    <mergeCell ref="C2:D2"/>
    <mergeCell ref="E2:F2"/>
  </mergeCells>
  <pageMargins left="1.1811023622047245" right="0.23622047244094491" top="0.15748031496062992" bottom="0.15748031496062992" header="0.31496062992125984" footer="0.31496062992125984"/>
  <pageSetup paperSize="9" scale="9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showGridLines="0" topLeftCell="K1" zoomScaleNormal="100" workbookViewId="0">
      <selection activeCell="K1" sqref="K1"/>
    </sheetView>
  </sheetViews>
  <sheetFormatPr defaultRowHeight="15" x14ac:dyDescent="0.2"/>
  <cols>
    <col min="1" max="1" width="1.42578125" style="247" hidden="1" customWidth="1"/>
    <col min="2" max="3" width="0.85546875" style="247" hidden="1" customWidth="1"/>
    <col min="4" max="4" width="0.28515625" style="247" hidden="1" customWidth="1"/>
    <col min="5" max="5" width="0.5703125" style="247" hidden="1" customWidth="1"/>
    <col min="6" max="6" width="0.7109375" style="247" hidden="1" customWidth="1"/>
    <col min="7" max="7" width="0.28515625" style="247" hidden="1" customWidth="1"/>
    <col min="8" max="8" width="0.5703125" style="247" hidden="1" customWidth="1"/>
    <col min="9" max="10" width="0.7109375" style="247" hidden="1" customWidth="1"/>
    <col min="11" max="11" width="31.140625" style="247" customWidth="1"/>
    <col min="12" max="12" width="6.85546875" style="244" customWidth="1"/>
    <col min="13" max="14" width="3.7109375" style="244" customWidth="1"/>
    <col min="15" max="15" width="11.42578125" style="246" customWidth="1"/>
    <col min="16" max="16" width="5.140625" style="246" customWidth="1"/>
    <col min="17" max="17" width="10" style="245" customWidth="1"/>
    <col min="18" max="18" width="13.42578125" style="244" customWidth="1"/>
    <col min="19" max="19" width="12.5703125" style="244" customWidth="1"/>
    <col min="20" max="20" width="13.85546875" style="244" customWidth="1"/>
    <col min="21" max="21" width="10.42578125" style="244" customWidth="1"/>
    <col min="22" max="22" width="21.28515625" style="244" customWidth="1"/>
    <col min="23" max="23" width="0.28515625" style="244" customWidth="1"/>
    <col min="24" max="16384" width="9.140625" style="244"/>
  </cols>
  <sheetData>
    <row r="1" spans="1:21" x14ac:dyDescent="0.2"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253"/>
      <c r="M1" s="253"/>
      <c r="N1" s="253"/>
      <c r="P1" s="383"/>
      <c r="Q1" s="382"/>
      <c r="R1" s="381" t="s">
        <v>334</v>
      </c>
      <c r="S1" s="253"/>
      <c r="T1" s="253"/>
      <c r="U1" s="253" t="s">
        <v>333</v>
      </c>
    </row>
    <row r="2" spans="1:21" x14ac:dyDescent="0.2">
      <c r="B2" s="384"/>
      <c r="C2" s="384"/>
      <c r="D2" s="384"/>
      <c r="E2" s="384"/>
      <c r="F2" s="384"/>
      <c r="G2" s="384"/>
      <c r="H2" s="384"/>
      <c r="I2" s="384"/>
      <c r="J2" s="384"/>
      <c r="K2" s="384"/>
      <c r="M2" s="253"/>
      <c r="N2" s="253"/>
      <c r="P2" s="383"/>
      <c r="Q2" s="382"/>
      <c r="R2" s="253" t="s">
        <v>151</v>
      </c>
      <c r="S2" s="253"/>
    </row>
    <row r="3" spans="1:21" x14ac:dyDescent="0.2"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253"/>
      <c r="M3" s="253"/>
      <c r="N3" s="253"/>
      <c r="P3" s="383"/>
      <c r="Q3" s="382"/>
      <c r="R3" s="381" t="s">
        <v>332</v>
      </c>
      <c r="S3" s="253" t="s">
        <v>224</v>
      </c>
    </row>
    <row r="4" spans="1:21" ht="15.75" x14ac:dyDescent="0.25">
      <c r="B4" s="380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8"/>
      <c r="R4" s="253"/>
      <c r="S4" s="253"/>
    </row>
    <row r="5" spans="1:21" ht="15.75" customHeight="1" x14ac:dyDescent="0.2">
      <c r="B5" s="377" t="s">
        <v>331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</row>
    <row r="6" spans="1:21" ht="12.75" customHeight="1" x14ac:dyDescent="0.2">
      <c r="A6" s="252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5"/>
      <c r="R6" s="256"/>
      <c r="S6" s="367"/>
      <c r="T6" s="367"/>
      <c r="U6" s="365"/>
    </row>
    <row r="7" spans="1:21" ht="25.5" customHeight="1" thickBot="1" x14ac:dyDescent="0.25">
      <c r="A7" s="374"/>
      <c r="B7" s="373"/>
      <c r="C7" s="372" t="s">
        <v>295</v>
      </c>
      <c r="D7" s="371"/>
      <c r="E7" s="371"/>
      <c r="F7" s="371"/>
      <c r="G7" s="371"/>
      <c r="H7" s="371"/>
      <c r="I7" s="371"/>
      <c r="J7" s="371"/>
      <c r="K7" s="371"/>
      <c r="L7" s="370"/>
      <c r="M7" s="369"/>
      <c r="N7" s="369"/>
      <c r="O7" s="369"/>
      <c r="P7" s="369"/>
      <c r="Q7" s="368"/>
      <c r="R7" s="256"/>
      <c r="S7" s="367"/>
      <c r="T7" s="366" t="s">
        <v>288</v>
      </c>
      <c r="U7" s="365"/>
    </row>
    <row r="8" spans="1:21" ht="43.9" customHeight="1" thickBot="1" x14ac:dyDescent="0.25">
      <c r="A8" s="252"/>
      <c r="B8" s="364" t="s">
        <v>287</v>
      </c>
      <c r="C8" s="363"/>
      <c r="D8" s="363"/>
      <c r="E8" s="363"/>
      <c r="F8" s="363"/>
      <c r="G8" s="363"/>
      <c r="H8" s="363"/>
      <c r="I8" s="363"/>
      <c r="J8" s="363"/>
      <c r="K8" s="363"/>
      <c r="L8" s="362" t="s">
        <v>330</v>
      </c>
      <c r="M8" s="362" t="s">
        <v>286</v>
      </c>
      <c r="N8" s="362" t="s">
        <v>285</v>
      </c>
      <c r="O8" s="361" t="s">
        <v>284</v>
      </c>
      <c r="P8" s="361" t="s">
        <v>283</v>
      </c>
      <c r="Q8" s="360" t="s">
        <v>329</v>
      </c>
      <c r="R8" s="359">
        <v>2021</v>
      </c>
      <c r="S8" s="359">
        <v>2022</v>
      </c>
      <c r="T8" s="358">
        <v>2023</v>
      </c>
      <c r="U8" s="357" t="s">
        <v>295</v>
      </c>
    </row>
    <row r="9" spans="1:21" ht="27" customHeight="1" x14ac:dyDescent="0.2">
      <c r="A9" s="285"/>
      <c r="B9" s="356" t="s">
        <v>328</v>
      </c>
      <c r="C9" s="355"/>
      <c r="D9" s="355"/>
      <c r="E9" s="355"/>
      <c r="F9" s="355"/>
      <c r="G9" s="355"/>
      <c r="H9" s="355"/>
      <c r="I9" s="355"/>
      <c r="J9" s="355"/>
      <c r="K9" s="355"/>
      <c r="L9" s="354">
        <v>235</v>
      </c>
      <c r="M9" s="353">
        <v>0</v>
      </c>
      <c r="N9" s="353">
        <v>0</v>
      </c>
      <c r="O9" s="352">
        <v>0</v>
      </c>
      <c r="P9" s="351">
        <v>0</v>
      </c>
      <c r="Q9" s="350"/>
      <c r="R9" s="349">
        <f>R10+R45+R55+R62+R70+R80+R95</f>
        <v>8133211.5899999999</v>
      </c>
      <c r="S9" s="349">
        <v>5055100</v>
      </c>
      <c r="T9" s="348">
        <v>5003200</v>
      </c>
      <c r="U9" s="272" t="s">
        <v>295</v>
      </c>
    </row>
    <row r="10" spans="1:21" ht="25.5" customHeight="1" x14ac:dyDescent="0.2">
      <c r="A10" s="285"/>
      <c r="B10" s="347" t="s">
        <v>281</v>
      </c>
      <c r="C10" s="346"/>
      <c r="D10" s="346"/>
      <c r="E10" s="346"/>
      <c r="F10" s="346"/>
      <c r="G10" s="346"/>
      <c r="H10" s="346"/>
      <c r="I10" s="346"/>
      <c r="J10" s="346"/>
      <c r="K10" s="346"/>
      <c r="L10" s="305">
        <v>235</v>
      </c>
      <c r="M10" s="304">
        <v>1</v>
      </c>
      <c r="N10" s="304">
        <v>0</v>
      </c>
      <c r="O10" s="303">
        <v>0</v>
      </c>
      <c r="P10" s="302">
        <v>0</v>
      </c>
      <c r="Q10" s="345">
        <f>Q11+Q18</f>
        <v>-55000</v>
      </c>
      <c r="R10" s="308">
        <f>R11+R18+R35+R40</f>
        <v>1969996.58</v>
      </c>
      <c r="S10" s="308">
        <v>2060870</v>
      </c>
      <c r="T10" s="307">
        <v>2060970</v>
      </c>
      <c r="U10" s="272" t="s">
        <v>295</v>
      </c>
    </row>
    <row r="11" spans="1:21" ht="60.75" customHeight="1" x14ac:dyDescent="0.2">
      <c r="A11" s="285"/>
      <c r="B11" s="294"/>
      <c r="C11" s="293"/>
      <c r="D11" s="324" t="s">
        <v>280</v>
      </c>
      <c r="E11" s="324"/>
      <c r="F11" s="324"/>
      <c r="G11" s="324"/>
      <c r="H11" s="324"/>
      <c r="I11" s="324"/>
      <c r="J11" s="324"/>
      <c r="K11" s="324"/>
      <c r="L11" s="305">
        <v>235</v>
      </c>
      <c r="M11" s="304">
        <v>1</v>
      </c>
      <c r="N11" s="304">
        <v>2</v>
      </c>
      <c r="O11" s="303">
        <v>0</v>
      </c>
      <c r="P11" s="302">
        <v>0</v>
      </c>
      <c r="Q11" s="344">
        <v>-100000</v>
      </c>
      <c r="R11" s="308">
        <f>R12</f>
        <v>580000</v>
      </c>
      <c r="S11" s="308">
        <f>S12</f>
        <v>680000</v>
      </c>
      <c r="T11" s="307">
        <f>T12</f>
        <v>680000</v>
      </c>
      <c r="U11" s="272" t="s">
        <v>295</v>
      </c>
    </row>
    <row r="12" spans="1:21" ht="66.75" customHeight="1" x14ac:dyDescent="0.2">
      <c r="A12" s="285"/>
      <c r="B12" s="294"/>
      <c r="C12" s="293"/>
      <c r="D12" s="292"/>
      <c r="E12" s="290" t="s">
        <v>308</v>
      </c>
      <c r="F12" s="290"/>
      <c r="G12" s="290"/>
      <c r="H12" s="290"/>
      <c r="I12" s="290"/>
      <c r="J12" s="290"/>
      <c r="K12" s="290"/>
      <c r="L12" s="289">
        <v>235</v>
      </c>
      <c r="M12" s="173">
        <v>1</v>
      </c>
      <c r="N12" s="173">
        <v>2</v>
      </c>
      <c r="O12" s="172">
        <v>6500000000</v>
      </c>
      <c r="P12" s="171">
        <v>0</v>
      </c>
      <c r="Q12" s="344">
        <v>-100000</v>
      </c>
      <c r="R12" s="287">
        <f>R13</f>
        <v>580000</v>
      </c>
      <c r="S12" s="287">
        <f>S13</f>
        <v>680000</v>
      </c>
      <c r="T12" s="295">
        <f>T13</f>
        <v>680000</v>
      </c>
      <c r="U12" s="272" t="s">
        <v>295</v>
      </c>
    </row>
    <row r="13" spans="1:21" ht="26.25" customHeight="1" x14ac:dyDescent="0.2">
      <c r="A13" s="285"/>
      <c r="B13" s="294"/>
      <c r="C13" s="293"/>
      <c r="D13" s="292"/>
      <c r="E13" s="296"/>
      <c r="F13" s="296"/>
      <c r="G13" s="296"/>
      <c r="H13" s="296"/>
      <c r="I13" s="296"/>
      <c r="J13" s="296"/>
      <c r="K13" s="296" t="s">
        <v>276</v>
      </c>
      <c r="L13" s="289">
        <v>235</v>
      </c>
      <c r="M13" s="173">
        <v>1</v>
      </c>
      <c r="N13" s="173">
        <v>2</v>
      </c>
      <c r="O13" s="172">
        <v>6510000000</v>
      </c>
      <c r="P13" s="171">
        <v>0</v>
      </c>
      <c r="Q13" s="344">
        <v>-100000</v>
      </c>
      <c r="R13" s="287">
        <f>R14</f>
        <v>580000</v>
      </c>
      <c r="S13" s="287">
        <f>S14</f>
        <v>680000</v>
      </c>
      <c r="T13" s="295">
        <f>T14</f>
        <v>680000</v>
      </c>
      <c r="U13" s="272"/>
    </row>
    <row r="14" spans="1:21" ht="16.5" customHeight="1" x14ac:dyDescent="0.2">
      <c r="A14" s="285"/>
      <c r="B14" s="294"/>
      <c r="C14" s="293"/>
      <c r="D14" s="292"/>
      <c r="E14" s="291"/>
      <c r="F14" s="319" t="s">
        <v>278</v>
      </c>
      <c r="G14" s="319"/>
      <c r="H14" s="319"/>
      <c r="I14" s="319"/>
      <c r="J14" s="319"/>
      <c r="K14" s="319"/>
      <c r="L14" s="289">
        <v>235</v>
      </c>
      <c r="M14" s="173">
        <v>1</v>
      </c>
      <c r="N14" s="173">
        <v>2</v>
      </c>
      <c r="O14" s="172">
        <v>6510010010</v>
      </c>
      <c r="P14" s="171">
        <v>0</v>
      </c>
      <c r="Q14" s="344">
        <v>-100000</v>
      </c>
      <c r="R14" s="287">
        <f>R15</f>
        <v>580000</v>
      </c>
      <c r="S14" s="287">
        <f>S15</f>
        <v>680000</v>
      </c>
      <c r="T14" s="295">
        <f>T15</f>
        <v>680000</v>
      </c>
      <c r="U14" s="272" t="s">
        <v>295</v>
      </c>
    </row>
    <row r="15" spans="1:21" ht="36" customHeight="1" x14ac:dyDescent="0.2">
      <c r="A15" s="285"/>
      <c r="B15" s="294"/>
      <c r="C15" s="293"/>
      <c r="D15" s="292"/>
      <c r="E15" s="291"/>
      <c r="F15" s="291"/>
      <c r="G15" s="291"/>
      <c r="H15" s="291"/>
      <c r="I15" s="291"/>
      <c r="J15" s="291"/>
      <c r="K15" s="291" t="s">
        <v>261</v>
      </c>
      <c r="L15" s="289">
        <v>235</v>
      </c>
      <c r="M15" s="173">
        <v>1</v>
      </c>
      <c r="N15" s="173">
        <v>2</v>
      </c>
      <c r="O15" s="172">
        <v>6510010010</v>
      </c>
      <c r="P15" s="171">
        <v>120</v>
      </c>
      <c r="Q15" s="344">
        <v>-100000</v>
      </c>
      <c r="R15" s="287">
        <f>R16+R17</f>
        <v>580000</v>
      </c>
      <c r="S15" s="287">
        <f>S16+S17</f>
        <v>680000</v>
      </c>
      <c r="T15" s="295">
        <f>T16+T17</f>
        <v>680000</v>
      </c>
      <c r="U15" s="272"/>
    </row>
    <row r="16" spans="1:21" ht="29.25" customHeight="1" x14ac:dyDescent="0.2">
      <c r="A16" s="285"/>
      <c r="B16" s="294"/>
      <c r="C16" s="293"/>
      <c r="D16" s="292"/>
      <c r="E16" s="291"/>
      <c r="F16" s="291"/>
      <c r="G16" s="291"/>
      <c r="H16" s="291"/>
      <c r="I16" s="291"/>
      <c r="J16" s="291"/>
      <c r="K16" s="291" t="s">
        <v>319</v>
      </c>
      <c r="L16" s="289">
        <v>235</v>
      </c>
      <c r="M16" s="173">
        <v>1</v>
      </c>
      <c r="N16" s="173">
        <v>2</v>
      </c>
      <c r="O16" s="172">
        <v>6510010010</v>
      </c>
      <c r="P16" s="171">
        <v>121</v>
      </c>
      <c r="Q16" s="344">
        <v>-100000</v>
      </c>
      <c r="R16" s="287">
        <f>530000-100000</f>
        <v>430000</v>
      </c>
      <c r="S16" s="287">
        <v>530000</v>
      </c>
      <c r="T16" s="286">
        <v>530000</v>
      </c>
      <c r="U16" s="272"/>
    </row>
    <row r="17" spans="1:21" ht="62.25" customHeight="1" x14ac:dyDescent="0.2">
      <c r="A17" s="285"/>
      <c r="B17" s="294"/>
      <c r="C17" s="293"/>
      <c r="D17" s="292"/>
      <c r="E17" s="291"/>
      <c r="F17" s="291"/>
      <c r="G17" s="319" t="s">
        <v>318</v>
      </c>
      <c r="H17" s="319"/>
      <c r="I17" s="319"/>
      <c r="J17" s="319"/>
      <c r="K17" s="319"/>
      <c r="L17" s="289">
        <v>235</v>
      </c>
      <c r="M17" s="173">
        <v>1</v>
      </c>
      <c r="N17" s="173">
        <v>2</v>
      </c>
      <c r="O17" s="172">
        <v>6510010010</v>
      </c>
      <c r="P17" s="171">
        <v>129</v>
      </c>
      <c r="Q17" s="288"/>
      <c r="R17" s="287">
        <v>150000</v>
      </c>
      <c r="S17" s="287">
        <v>150000</v>
      </c>
      <c r="T17" s="286">
        <v>150000</v>
      </c>
      <c r="U17" s="272" t="s">
        <v>295</v>
      </c>
    </row>
    <row r="18" spans="1:21" s="333" customFormat="1" ht="48" customHeight="1" x14ac:dyDescent="0.2">
      <c r="A18" s="335"/>
      <c r="B18" s="294"/>
      <c r="C18" s="293"/>
      <c r="D18" s="292"/>
      <c r="E18" s="292"/>
      <c r="F18" s="292"/>
      <c r="G18" s="292"/>
      <c r="H18" s="292"/>
      <c r="I18" s="292"/>
      <c r="J18" s="292"/>
      <c r="K18" s="292" t="s">
        <v>277</v>
      </c>
      <c r="L18" s="305">
        <v>235</v>
      </c>
      <c r="M18" s="304">
        <v>1</v>
      </c>
      <c r="N18" s="304">
        <v>4</v>
      </c>
      <c r="O18" s="303">
        <v>0</v>
      </c>
      <c r="P18" s="302">
        <v>0</v>
      </c>
      <c r="Q18" s="308">
        <f>Q19</f>
        <v>45000</v>
      </c>
      <c r="R18" s="308">
        <f>R19</f>
        <v>1366466.08</v>
      </c>
      <c r="S18" s="308">
        <f>S19</f>
        <v>1357770</v>
      </c>
      <c r="T18" s="307">
        <f>T19</f>
        <v>1357770</v>
      </c>
      <c r="U18" s="334"/>
    </row>
    <row r="19" spans="1:21" s="253" customFormat="1" ht="69" customHeight="1" x14ac:dyDescent="0.2">
      <c r="A19" s="285"/>
      <c r="B19" s="343"/>
      <c r="C19" s="342"/>
      <c r="D19" s="341" t="s">
        <v>234</v>
      </c>
      <c r="E19" s="340"/>
      <c r="F19" s="340"/>
      <c r="G19" s="340"/>
      <c r="H19" s="340"/>
      <c r="I19" s="340"/>
      <c r="J19" s="340"/>
      <c r="K19" s="339"/>
      <c r="L19" s="289">
        <v>235</v>
      </c>
      <c r="M19" s="173">
        <v>1</v>
      </c>
      <c r="N19" s="173">
        <v>4</v>
      </c>
      <c r="O19" s="172">
        <v>6500000000</v>
      </c>
      <c r="P19" s="171">
        <v>0</v>
      </c>
      <c r="Q19" s="298">
        <f>Q20</f>
        <v>45000</v>
      </c>
      <c r="R19" s="287">
        <f>R20</f>
        <v>1366466.08</v>
      </c>
      <c r="S19" s="287">
        <f>S20</f>
        <v>1357770</v>
      </c>
      <c r="T19" s="287">
        <f>T20</f>
        <v>1357770</v>
      </c>
      <c r="U19" s="272" t="s">
        <v>295</v>
      </c>
    </row>
    <row r="20" spans="1:21" ht="32.25" customHeight="1" x14ac:dyDescent="0.2">
      <c r="A20" s="285"/>
      <c r="B20" s="331"/>
      <c r="C20" s="330"/>
      <c r="D20" s="329"/>
      <c r="E20" s="320" t="s">
        <v>276</v>
      </c>
      <c r="F20" s="320"/>
      <c r="G20" s="320"/>
      <c r="H20" s="320"/>
      <c r="I20" s="320"/>
      <c r="J20" s="320"/>
      <c r="K20" s="320"/>
      <c r="L20" s="289">
        <v>235</v>
      </c>
      <c r="M20" s="173">
        <v>1</v>
      </c>
      <c r="N20" s="173">
        <v>4</v>
      </c>
      <c r="O20" s="172">
        <v>6510000000</v>
      </c>
      <c r="P20" s="171">
        <v>0</v>
      </c>
      <c r="Q20" s="298">
        <f>Q21+Q33</f>
        <v>45000</v>
      </c>
      <c r="R20" s="287">
        <f>R21+R33</f>
        <v>1366466.08</v>
      </c>
      <c r="S20" s="287">
        <f>S21</f>
        <v>1357770</v>
      </c>
      <c r="T20" s="287">
        <f>T21</f>
        <v>1357770</v>
      </c>
      <c r="U20" s="272" t="s">
        <v>295</v>
      </c>
    </row>
    <row r="21" spans="1:21" ht="26.25" customHeight="1" x14ac:dyDescent="0.2">
      <c r="A21" s="285"/>
      <c r="B21" s="331"/>
      <c r="C21" s="330"/>
      <c r="D21" s="329"/>
      <c r="E21" s="174"/>
      <c r="F21" s="320" t="s">
        <v>275</v>
      </c>
      <c r="G21" s="320"/>
      <c r="H21" s="320"/>
      <c r="I21" s="320"/>
      <c r="J21" s="320"/>
      <c r="K21" s="320"/>
      <c r="L21" s="289">
        <v>235</v>
      </c>
      <c r="M21" s="173">
        <v>1</v>
      </c>
      <c r="N21" s="173">
        <v>4</v>
      </c>
      <c r="O21" s="172">
        <v>6510010020</v>
      </c>
      <c r="P21" s="171">
        <v>0</v>
      </c>
      <c r="Q21" s="298">
        <f>Q22+Q25+Q27+Q28+Q30</f>
        <v>9500</v>
      </c>
      <c r="R21" s="287">
        <f>R22+R25+R27+R28+R30</f>
        <v>1330966.08</v>
      </c>
      <c r="S21" s="287">
        <v>1357770</v>
      </c>
      <c r="T21" s="287">
        <v>1357770</v>
      </c>
      <c r="U21" s="272" t="s">
        <v>295</v>
      </c>
    </row>
    <row r="22" spans="1:21" ht="45.75" customHeight="1" x14ac:dyDescent="0.2">
      <c r="A22" s="285"/>
      <c r="B22" s="331"/>
      <c r="C22" s="330"/>
      <c r="D22" s="329"/>
      <c r="E22" s="174"/>
      <c r="F22" s="174"/>
      <c r="G22" s="320" t="s">
        <v>261</v>
      </c>
      <c r="H22" s="320"/>
      <c r="I22" s="320"/>
      <c r="J22" s="320"/>
      <c r="K22" s="320"/>
      <c r="L22" s="289">
        <v>235</v>
      </c>
      <c r="M22" s="173">
        <v>1</v>
      </c>
      <c r="N22" s="173">
        <v>4</v>
      </c>
      <c r="O22" s="172">
        <v>6510010020</v>
      </c>
      <c r="P22" s="171" t="s">
        <v>327</v>
      </c>
      <c r="Q22" s="298">
        <v>-59000</v>
      </c>
      <c r="R22" s="287">
        <f>R23+R24</f>
        <v>885315.7</v>
      </c>
      <c r="S22" s="287">
        <f>S23+S24</f>
        <v>986000</v>
      </c>
      <c r="T22" s="295">
        <f>T23+T24</f>
        <v>986000</v>
      </c>
      <c r="U22" s="272" t="s">
        <v>295</v>
      </c>
    </row>
    <row r="23" spans="1:21" ht="25.5" customHeight="1" x14ac:dyDescent="0.2">
      <c r="A23" s="285"/>
      <c r="B23" s="331"/>
      <c r="C23" s="330"/>
      <c r="D23" s="329"/>
      <c r="E23" s="328"/>
      <c r="F23" s="328"/>
      <c r="G23" s="328"/>
      <c r="H23" s="328"/>
      <c r="I23" s="328"/>
      <c r="J23" s="328"/>
      <c r="K23" s="328" t="s">
        <v>319</v>
      </c>
      <c r="L23" s="289">
        <v>235</v>
      </c>
      <c r="M23" s="173">
        <v>1</v>
      </c>
      <c r="N23" s="173">
        <v>4</v>
      </c>
      <c r="O23" s="172">
        <v>6510010020</v>
      </c>
      <c r="P23" s="171">
        <v>121</v>
      </c>
      <c r="Q23" s="298">
        <v>-37510.5</v>
      </c>
      <c r="R23" s="287">
        <f>726000-37510.5</f>
        <v>688489.5</v>
      </c>
      <c r="S23" s="287">
        <v>726000</v>
      </c>
      <c r="T23" s="286">
        <v>726000</v>
      </c>
      <c r="U23" s="272"/>
    </row>
    <row r="24" spans="1:21" ht="81" customHeight="1" x14ac:dyDescent="0.2">
      <c r="A24" s="285"/>
      <c r="B24" s="331"/>
      <c r="C24" s="330"/>
      <c r="D24" s="329"/>
      <c r="E24" s="328"/>
      <c r="F24" s="328"/>
      <c r="G24" s="328"/>
      <c r="H24" s="328"/>
      <c r="I24" s="328"/>
      <c r="J24" s="328"/>
      <c r="K24" s="174" t="s">
        <v>318</v>
      </c>
      <c r="L24" s="289">
        <v>235</v>
      </c>
      <c r="M24" s="173">
        <v>1</v>
      </c>
      <c r="N24" s="173">
        <v>4</v>
      </c>
      <c r="O24" s="172">
        <v>6510010020</v>
      </c>
      <c r="P24" s="171">
        <v>129</v>
      </c>
      <c r="Q24" s="298">
        <v>-21486.5</v>
      </c>
      <c r="R24" s="287">
        <v>196826.2</v>
      </c>
      <c r="S24" s="287">
        <v>260000</v>
      </c>
      <c r="T24" s="286">
        <v>260000</v>
      </c>
      <c r="U24" s="272"/>
    </row>
    <row r="25" spans="1:21" ht="42.75" customHeight="1" x14ac:dyDescent="0.2">
      <c r="A25" s="285"/>
      <c r="B25" s="331"/>
      <c r="C25" s="330"/>
      <c r="D25" s="329"/>
      <c r="E25" s="328"/>
      <c r="F25" s="328"/>
      <c r="G25" s="338" t="s">
        <v>260</v>
      </c>
      <c r="H25" s="337"/>
      <c r="I25" s="337"/>
      <c r="J25" s="337"/>
      <c r="K25" s="336"/>
      <c r="L25" s="289">
        <v>235</v>
      </c>
      <c r="M25" s="173">
        <v>1</v>
      </c>
      <c r="N25" s="173">
        <v>4</v>
      </c>
      <c r="O25" s="172">
        <v>6510010020</v>
      </c>
      <c r="P25" s="171" t="s">
        <v>326</v>
      </c>
      <c r="Q25" s="298">
        <v>65000</v>
      </c>
      <c r="R25" s="287">
        <f>R26</f>
        <v>408385.34</v>
      </c>
      <c r="S25" s="287">
        <f>S26</f>
        <v>324570</v>
      </c>
      <c r="T25" s="295">
        <f>T26</f>
        <v>333570</v>
      </c>
      <c r="U25" s="272" t="s">
        <v>295</v>
      </c>
    </row>
    <row r="26" spans="1:21" ht="26.25" customHeight="1" x14ac:dyDescent="0.2">
      <c r="A26" s="285"/>
      <c r="B26" s="331"/>
      <c r="C26" s="330"/>
      <c r="D26" s="329"/>
      <c r="E26" s="328"/>
      <c r="F26" s="328"/>
      <c r="G26" s="328"/>
      <c r="H26" s="328"/>
      <c r="I26" s="328"/>
      <c r="J26" s="328"/>
      <c r="K26" s="328" t="s">
        <v>297</v>
      </c>
      <c r="L26" s="289">
        <v>235</v>
      </c>
      <c r="M26" s="173">
        <v>1</v>
      </c>
      <c r="N26" s="173">
        <v>4</v>
      </c>
      <c r="O26" s="172">
        <v>6510010020</v>
      </c>
      <c r="P26" s="171">
        <v>244</v>
      </c>
      <c r="Q26" s="298">
        <v>65000</v>
      </c>
      <c r="R26" s="287">
        <f>343385.34+65000</f>
        <v>408385.34</v>
      </c>
      <c r="S26" s="287">
        <v>324570</v>
      </c>
      <c r="T26" s="286">
        <v>333570</v>
      </c>
      <c r="U26" s="272"/>
    </row>
    <row r="27" spans="1:21" ht="26.25" customHeight="1" x14ac:dyDescent="0.2">
      <c r="A27" s="285"/>
      <c r="B27" s="331"/>
      <c r="C27" s="330"/>
      <c r="D27" s="329"/>
      <c r="E27" s="328"/>
      <c r="F27" s="328"/>
      <c r="G27" s="328"/>
      <c r="H27" s="328"/>
      <c r="I27" s="328"/>
      <c r="J27" s="328"/>
      <c r="K27" s="328" t="s">
        <v>201</v>
      </c>
      <c r="L27" s="289">
        <v>235</v>
      </c>
      <c r="M27" s="173">
        <v>1</v>
      </c>
      <c r="N27" s="173">
        <v>4</v>
      </c>
      <c r="O27" s="172">
        <v>6510010020</v>
      </c>
      <c r="P27" s="171">
        <v>540</v>
      </c>
      <c r="Q27" s="288"/>
      <c r="R27" s="287">
        <v>27200</v>
      </c>
      <c r="S27" s="287">
        <v>27200</v>
      </c>
      <c r="T27" s="286">
        <v>27200</v>
      </c>
      <c r="U27" s="272"/>
    </row>
    <row r="28" spans="1:21" ht="26.25" customHeight="1" x14ac:dyDescent="0.2">
      <c r="A28" s="285"/>
      <c r="B28" s="331"/>
      <c r="C28" s="330"/>
      <c r="D28" s="329"/>
      <c r="E28" s="328"/>
      <c r="F28" s="328"/>
      <c r="G28" s="328"/>
      <c r="H28" s="328"/>
      <c r="I28" s="328"/>
      <c r="J28" s="328"/>
      <c r="K28" s="328" t="s">
        <v>272</v>
      </c>
      <c r="L28" s="289">
        <v>235</v>
      </c>
      <c r="M28" s="173">
        <v>1</v>
      </c>
      <c r="N28" s="173">
        <v>4</v>
      </c>
      <c r="O28" s="172">
        <v>6510010020</v>
      </c>
      <c r="P28" s="171">
        <v>830</v>
      </c>
      <c r="Q28" s="288"/>
      <c r="R28" s="287">
        <v>1000</v>
      </c>
      <c r="S28" s="287"/>
      <c r="T28" s="286"/>
      <c r="U28" s="272"/>
    </row>
    <row r="29" spans="1:21" ht="45" customHeight="1" x14ac:dyDescent="0.2">
      <c r="A29" s="285"/>
      <c r="B29" s="331"/>
      <c r="C29" s="330"/>
      <c r="D29" s="329"/>
      <c r="E29" s="328"/>
      <c r="F29" s="328"/>
      <c r="G29" s="328"/>
      <c r="H29" s="328"/>
      <c r="I29" s="328"/>
      <c r="J29" s="328"/>
      <c r="K29" s="328" t="s">
        <v>325</v>
      </c>
      <c r="L29" s="289">
        <v>235</v>
      </c>
      <c r="M29" s="173">
        <v>1</v>
      </c>
      <c r="N29" s="173">
        <v>4</v>
      </c>
      <c r="O29" s="172">
        <v>6510010020</v>
      </c>
      <c r="P29" s="171">
        <v>831</v>
      </c>
      <c r="Q29" s="288"/>
      <c r="R29" s="287">
        <v>1000</v>
      </c>
      <c r="S29" s="287"/>
      <c r="T29" s="286"/>
      <c r="U29" s="272"/>
    </row>
    <row r="30" spans="1:21" ht="29.45" customHeight="1" x14ac:dyDescent="0.2">
      <c r="A30" s="285"/>
      <c r="B30" s="331"/>
      <c r="C30" s="330"/>
      <c r="D30" s="329"/>
      <c r="E30" s="328"/>
      <c r="F30" s="328"/>
      <c r="G30" s="328"/>
      <c r="H30" s="328"/>
      <c r="I30" s="328"/>
      <c r="J30" s="328"/>
      <c r="K30" s="328" t="s">
        <v>265</v>
      </c>
      <c r="L30" s="289">
        <v>235</v>
      </c>
      <c r="M30" s="173">
        <v>1</v>
      </c>
      <c r="N30" s="173">
        <v>4</v>
      </c>
      <c r="O30" s="172">
        <v>6510010020</v>
      </c>
      <c r="P30" s="171">
        <v>850</v>
      </c>
      <c r="Q30" s="288">
        <f>Q32+Q31</f>
        <v>3500</v>
      </c>
      <c r="R30" s="287">
        <f>R31+R32</f>
        <v>9065.0400000000009</v>
      </c>
      <c r="S30" s="287">
        <f>S31+S32</f>
        <v>20000</v>
      </c>
      <c r="T30" s="295">
        <f>T31+T32</f>
        <v>11000</v>
      </c>
      <c r="U30" s="272"/>
    </row>
    <row r="31" spans="1:21" ht="25.5" x14ac:dyDescent="0.2">
      <c r="A31" s="285"/>
      <c r="B31" s="331"/>
      <c r="C31" s="330"/>
      <c r="D31" s="329"/>
      <c r="E31" s="328"/>
      <c r="F31" s="328"/>
      <c r="G31" s="328"/>
      <c r="H31" s="328"/>
      <c r="I31" s="328"/>
      <c r="J31" s="328"/>
      <c r="K31" s="328" t="s">
        <v>324</v>
      </c>
      <c r="L31" s="289">
        <v>235</v>
      </c>
      <c r="M31" s="173">
        <v>1</v>
      </c>
      <c r="N31" s="173">
        <v>4</v>
      </c>
      <c r="O31" s="172">
        <v>6510010020</v>
      </c>
      <c r="P31" s="171">
        <v>851</v>
      </c>
      <c r="Q31" s="298">
        <v>500</v>
      </c>
      <c r="R31" s="287">
        <f>644+500</f>
        <v>1144</v>
      </c>
      <c r="S31" s="287">
        <v>10000</v>
      </c>
      <c r="T31" s="286"/>
      <c r="U31" s="272"/>
    </row>
    <row r="32" spans="1:21" ht="27.6" customHeight="1" x14ac:dyDescent="0.2">
      <c r="A32" s="285"/>
      <c r="B32" s="331"/>
      <c r="C32" s="330"/>
      <c r="D32" s="329"/>
      <c r="E32" s="328"/>
      <c r="F32" s="328"/>
      <c r="G32" s="328"/>
      <c r="H32" s="328"/>
      <c r="I32" s="328"/>
      <c r="J32" s="328"/>
      <c r="K32" s="328" t="s">
        <v>323</v>
      </c>
      <c r="L32" s="289">
        <v>235</v>
      </c>
      <c r="M32" s="173">
        <v>1</v>
      </c>
      <c r="N32" s="173">
        <v>4</v>
      </c>
      <c r="O32" s="172">
        <v>6510010020</v>
      </c>
      <c r="P32" s="171">
        <v>853</v>
      </c>
      <c r="Q32" s="298">
        <v>3000</v>
      </c>
      <c r="R32" s="287">
        <f>4921.04+3000</f>
        <v>7921.04</v>
      </c>
      <c r="S32" s="287">
        <v>10000</v>
      </c>
      <c r="T32" s="286">
        <v>11000</v>
      </c>
      <c r="U32" s="272"/>
    </row>
    <row r="33" spans="1:21" ht="119.25" customHeight="1" x14ac:dyDescent="0.2">
      <c r="A33" s="285"/>
      <c r="B33" s="331"/>
      <c r="C33" s="330"/>
      <c r="D33" s="329"/>
      <c r="E33" s="328"/>
      <c r="F33" s="328"/>
      <c r="G33" s="328"/>
      <c r="H33" s="328"/>
      <c r="I33" s="328"/>
      <c r="J33" s="328"/>
      <c r="K33" s="328" t="s">
        <v>271</v>
      </c>
      <c r="L33" s="289">
        <v>235</v>
      </c>
      <c r="M33" s="173">
        <v>1</v>
      </c>
      <c r="N33" s="173">
        <v>4</v>
      </c>
      <c r="O33" s="172">
        <v>6510015010</v>
      </c>
      <c r="P33" s="171">
        <v>0</v>
      </c>
      <c r="Q33" s="298">
        <v>35500</v>
      </c>
      <c r="R33" s="298">
        <v>35500</v>
      </c>
      <c r="S33" s="287">
        <v>0</v>
      </c>
      <c r="T33" s="286">
        <v>0</v>
      </c>
      <c r="U33" s="272"/>
    </row>
    <row r="34" spans="1:21" ht="27.6" customHeight="1" x14ac:dyDescent="0.2">
      <c r="A34" s="285"/>
      <c r="B34" s="331"/>
      <c r="C34" s="330"/>
      <c r="D34" s="329"/>
      <c r="E34" s="328"/>
      <c r="F34" s="328"/>
      <c r="G34" s="328"/>
      <c r="H34" s="328"/>
      <c r="I34" s="328"/>
      <c r="J34" s="328"/>
      <c r="K34" s="174" t="s">
        <v>201</v>
      </c>
      <c r="L34" s="289">
        <v>235</v>
      </c>
      <c r="M34" s="173">
        <v>1</v>
      </c>
      <c r="N34" s="173">
        <v>4</v>
      </c>
      <c r="O34" s="172">
        <v>6510015010</v>
      </c>
      <c r="P34" s="171">
        <v>540</v>
      </c>
      <c r="Q34" s="298">
        <v>35500</v>
      </c>
      <c r="R34" s="298">
        <v>35500</v>
      </c>
      <c r="S34" s="287">
        <v>0</v>
      </c>
      <c r="T34" s="286">
        <v>0</v>
      </c>
      <c r="U34" s="272"/>
    </row>
    <row r="35" spans="1:21" s="333" customFormat="1" ht="63.75" x14ac:dyDescent="0.2">
      <c r="A35" s="335"/>
      <c r="B35" s="331"/>
      <c r="C35" s="330"/>
      <c r="D35" s="329"/>
      <c r="E35" s="329"/>
      <c r="F35" s="329"/>
      <c r="G35" s="329"/>
      <c r="H35" s="329"/>
      <c r="I35" s="329"/>
      <c r="J35" s="329"/>
      <c r="K35" s="321" t="s">
        <v>124</v>
      </c>
      <c r="L35" s="305">
        <v>235</v>
      </c>
      <c r="M35" s="304">
        <v>1</v>
      </c>
      <c r="N35" s="304">
        <v>6</v>
      </c>
      <c r="O35" s="303">
        <v>0</v>
      </c>
      <c r="P35" s="302">
        <v>0</v>
      </c>
      <c r="Q35" s="313"/>
      <c r="R35" s="308">
        <f>R36</f>
        <v>22200</v>
      </c>
      <c r="S35" s="308">
        <f>S36</f>
        <v>22200</v>
      </c>
      <c r="T35" s="307">
        <f>T36</f>
        <v>22200</v>
      </c>
      <c r="U35" s="334"/>
    </row>
    <row r="36" spans="1:21" ht="89.25" customHeight="1" x14ac:dyDescent="0.2">
      <c r="A36" s="285"/>
      <c r="B36" s="331"/>
      <c r="C36" s="330"/>
      <c r="D36" s="329"/>
      <c r="E36" s="328"/>
      <c r="F36" s="328"/>
      <c r="G36" s="328"/>
      <c r="H36" s="328"/>
      <c r="I36" s="328"/>
      <c r="J36" s="328"/>
      <c r="K36" s="174" t="s">
        <v>234</v>
      </c>
      <c r="L36" s="289">
        <v>235</v>
      </c>
      <c r="M36" s="173">
        <v>1</v>
      </c>
      <c r="N36" s="173">
        <v>6</v>
      </c>
      <c r="O36" s="172">
        <v>6500000000</v>
      </c>
      <c r="P36" s="171">
        <v>0</v>
      </c>
      <c r="Q36" s="288"/>
      <c r="R36" s="287">
        <f>R37</f>
        <v>22200</v>
      </c>
      <c r="S36" s="287">
        <f>S37</f>
        <v>22200</v>
      </c>
      <c r="T36" s="295">
        <f>T37</f>
        <v>22200</v>
      </c>
      <c r="U36" s="272"/>
    </row>
    <row r="37" spans="1:21" ht="28.5" customHeight="1" x14ac:dyDescent="0.2">
      <c r="A37" s="285"/>
      <c r="B37" s="331"/>
      <c r="C37" s="330"/>
      <c r="D37" s="329"/>
      <c r="E37" s="328"/>
      <c r="F37" s="328"/>
      <c r="G37" s="328"/>
      <c r="H37" s="328"/>
      <c r="I37" s="328"/>
      <c r="J37" s="328"/>
      <c r="K37" s="174" t="s">
        <v>276</v>
      </c>
      <c r="L37" s="289">
        <v>235</v>
      </c>
      <c r="M37" s="173">
        <v>1</v>
      </c>
      <c r="N37" s="173">
        <v>6</v>
      </c>
      <c r="O37" s="172">
        <v>6510000000</v>
      </c>
      <c r="P37" s="171">
        <v>0</v>
      </c>
      <c r="Q37" s="288"/>
      <c r="R37" s="287">
        <f>R38</f>
        <v>22200</v>
      </c>
      <c r="S37" s="287">
        <f>S38</f>
        <v>22200</v>
      </c>
      <c r="T37" s="295">
        <f>T38</f>
        <v>22200</v>
      </c>
      <c r="U37" s="272"/>
    </row>
    <row r="38" spans="1:21" ht="51.75" customHeight="1" x14ac:dyDescent="0.2">
      <c r="A38" s="285"/>
      <c r="B38" s="331"/>
      <c r="C38" s="330"/>
      <c r="D38" s="329"/>
      <c r="E38" s="328"/>
      <c r="F38" s="328"/>
      <c r="G38" s="328"/>
      <c r="H38" s="328"/>
      <c r="I38" s="328"/>
      <c r="J38" s="328"/>
      <c r="K38" s="328" t="s">
        <v>269</v>
      </c>
      <c r="L38" s="289">
        <v>235</v>
      </c>
      <c r="M38" s="173">
        <v>1</v>
      </c>
      <c r="N38" s="173">
        <v>6</v>
      </c>
      <c r="O38" s="172">
        <v>6510010080</v>
      </c>
      <c r="P38" s="171">
        <v>0</v>
      </c>
      <c r="Q38" s="288"/>
      <c r="R38" s="287">
        <v>22200</v>
      </c>
      <c r="S38" s="287">
        <v>22200</v>
      </c>
      <c r="T38" s="295">
        <v>22200</v>
      </c>
      <c r="U38" s="272"/>
    </row>
    <row r="39" spans="1:21" x14ac:dyDescent="0.2">
      <c r="A39" s="285"/>
      <c r="B39" s="331"/>
      <c r="C39" s="330"/>
      <c r="D39" s="329"/>
      <c r="E39" s="328"/>
      <c r="F39" s="328"/>
      <c r="G39" s="328"/>
      <c r="H39" s="328"/>
      <c r="I39" s="328"/>
      <c r="J39" s="328"/>
      <c r="K39" s="328" t="s">
        <v>201</v>
      </c>
      <c r="L39" s="289">
        <v>235</v>
      </c>
      <c r="M39" s="173">
        <v>1</v>
      </c>
      <c r="N39" s="173">
        <v>6</v>
      </c>
      <c r="O39" s="172">
        <v>6510010080</v>
      </c>
      <c r="P39" s="171">
        <v>540</v>
      </c>
      <c r="Q39" s="288"/>
      <c r="R39" s="287">
        <v>22200</v>
      </c>
      <c r="S39" s="287">
        <v>22200</v>
      </c>
      <c r="T39" s="295">
        <v>22200</v>
      </c>
      <c r="U39" s="272"/>
    </row>
    <row r="40" spans="1:21" ht="30" customHeight="1" x14ac:dyDescent="0.2">
      <c r="A40" s="285"/>
      <c r="B40" s="331"/>
      <c r="C40" s="330"/>
      <c r="D40" s="329"/>
      <c r="E40" s="328"/>
      <c r="F40" s="328"/>
      <c r="G40" s="328"/>
      <c r="H40" s="328"/>
      <c r="I40" s="328"/>
      <c r="J40" s="328"/>
      <c r="K40" s="332" t="s">
        <v>268</v>
      </c>
      <c r="L40" s="305">
        <v>235</v>
      </c>
      <c r="M40" s="304">
        <v>1</v>
      </c>
      <c r="N40" s="304">
        <v>13</v>
      </c>
      <c r="O40" s="303">
        <v>0</v>
      </c>
      <c r="P40" s="302">
        <v>0</v>
      </c>
      <c r="Q40" s="313"/>
      <c r="R40" s="308">
        <v>1330.5</v>
      </c>
      <c r="S40" s="287">
        <v>900</v>
      </c>
      <c r="T40" s="295">
        <v>900</v>
      </c>
      <c r="U40" s="272"/>
    </row>
    <row r="41" spans="1:21" ht="30" customHeight="1" x14ac:dyDescent="0.2">
      <c r="A41" s="285"/>
      <c r="B41" s="331"/>
      <c r="C41" s="330"/>
      <c r="D41" s="329"/>
      <c r="E41" s="328"/>
      <c r="F41" s="328"/>
      <c r="G41" s="328"/>
      <c r="H41" s="328"/>
      <c r="I41" s="328"/>
      <c r="J41" s="328"/>
      <c r="K41" s="327" t="s">
        <v>267</v>
      </c>
      <c r="L41" s="289">
        <v>235</v>
      </c>
      <c r="M41" s="173">
        <v>1</v>
      </c>
      <c r="N41" s="173">
        <v>13</v>
      </c>
      <c r="O41" s="172">
        <v>7700000000</v>
      </c>
      <c r="P41" s="171">
        <v>0</v>
      </c>
      <c r="Q41" s="288"/>
      <c r="R41" s="287">
        <v>1330.5</v>
      </c>
      <c r="S41" s="287">
        <v>900</v>
      </c>
      <c r="T41" s="295">
        <v>900</v>
      </c>
      <c r="U41" s="272"/>
    </row>
    <row r="42" spans="1:21" ht="38.25" x14ac:dyDescent="0.2">
      <c r="A42" s="285"/>
      <c r="B42" s="331"/>
      <c r="C42" s="330"/>
      <c r="D42" s="329"/>
      <c r="E42" s="328"/>
      <c r="F42" s="328"/>
      <c r="G42" s="328"/>
      <c r="H42" s="328"/>
      <c r="I42" s="328"/>
      <c r="J42" s="328"/>
      <c r="K42" s="327" t="s">
        <v>266</v>
      </c>
      <c r="L42" s="289">
        <v>235</v>
      </c>
      <c r="M42" s="173">
        <v>1</v>
      </c>
      <c r="N42" s="173">
        <v>13</v>
      </c>
      <c r="O42" s="172">
        <v>7700095100</v>
      </c>
      <c r="P42" s="171">
        <v>0</v>
      </c>
      <c r="Q42" s="288"/>
      <c r="R42" s="287">
        <v>1330.5</v>
      </c>
      <c r="S42" s="287">
        <v>900</v>
      </c>
      <c r="T42" s="295">
        <v>900</v>
      </c>
      <c r="U42" s="272"/>
    </row>
    <row r="43" spans="1:21" ht="30" customHeight="1" x14ac:dyDescent="0.2">
      <c r="A43" s="285"/>
      <c r="B43" s="331"/>
      <c r="C43" s="330"/>
      <c r="D43" s="329"/>
      <c r="E43" s="328"/>
      <c r="F43" s="328"/>
      <c r="G43" s="328"/>
      <c r="H43" s="328"/>
      <c r="I43" s="328"/>
      <c r="J43" s="328"/>
      <c r="K43" s="327" t="s">
        <v>265</v>
      </c>
      <c r="L43" s="289">
        <v>235</v>
      </c>
      <c r="M43" s="173">
        <v>1</v>
      </c>
      <c r="N43" s="173">
        <v>13</v>
      </c>
      <c r="O43" s="172">
        <v>7700095100</v>
      </c>
      <c r="P43" s="171">
        <v>850</v>
      </c>
      <c r="Q43" s="288"/>
      <c r="R43" s="287">
        <v>1330.5</v>
      </c>
      <c r="S43" s="287">
        <v>900</v>
      </c>
      <c r="T43" s="295">
        <v>900</v>
      </c>
      <c r="U43" s="272"/>
    </row>
    <row r="44" spans="1:21" ht="30" customHeight="1" x14ac:dyDescent="0.2">
      <c r="A44" s="285"/>
      <c r="B44" s="331"/>
      <c r="C44" s="330"/>
      <c r="D44" s="329"/>
      <c r="E44" s="328"/>
      <c r="F44" s="328"/>
      <c r="G44" s="328"/>
      <c r="H44" s="328"/>
      <c r="I44" s="328"/>
      <c r="J44" s="328"/>
      <c r="K44" s="327" t="s">
        <v>322</v>
      </c>
      <c r="L44" s="289">
        <v>235</v>
      </c>
      <c r="M44" s="173">
        <v>1</v>
      </c>
      <c r="N44" s="173">
        <v>13</v>
      </c>
      <c r="O44" s="172">
        <v>7700095100</v>
      </c>
      <c r="P44" s="171">
        <v>853</v>
      </c>
      <c r="Q44" s="288"/>
      <c r="R44" s="287">
        <v>1330.5</v>
      </c>
      <c r="S44" s="287">
        <v>900</v>
      </c>
      <c r="T44" s="295">
        <v>900</v>
      </c>
      <c r="U44" s="272"/>
    </row>
    <row r="45" spans="1:21" ht="21.75" customHeight="1" x14ac:dyDescent="0.2">
      <c r="A45" s="285"/>
      <c r="B45" s="326" t="s">
        <v>264</v>
      </c>
      <c r="C45" s="325"/>
      <c r="D45" s="325"/>
      <c r="E45" s="325"/>
      <c r="F45" s="325"/>
      <c r="G45" s="325"/>
      <c r="H45" s="325"/>
      <c r="I45" s="325"/>
      <c r="J45" s="325"/>
      <c r="K45" s="325"/>
      <c r="L45" s="305">
        <v>235</v>
      </c>
      <c r="M45" s="304">
        <v>2</v>
      </c>
      <c r="N45" s="304">
        <v>0</v>
      </c>
      <c r="O45" s="303">
        <v>0</v>
      </c>
      <c r="P45" s="302">
        <v>0</v>
      </c>
      <c r="Q45" s="313"/>
      <c r="R45" s="308">
        <f>R46</f>
        <v>102000</v>
      </c>
      <c r="S45" s="308">
        <f>S46</f>
        <v>103000</v>
      </c>
      <c r="T45" s="307">
        <f>T46</f>
        <v>107100</v>
      </c>
      <c r="U45" s="272" t="s">
        <v>295</v>
      </c>
    </row>
    <row r="46" spans="1:21" ht="22.5" customHeight="1" x14ac:dyDescent="0.2">
      <c r="A46" s="285"/>
      <c r="B46" s="323"/>
      <c r="C46" s="322"/>
      <c r="D46" s="324" t="s">
        <v>72</v>
      </c>
      <c r="E46" s="324"/>
      <c r="F46" s="324"/>
      <c r="G46" s="324"/>
      <c r="H46" s="324"/>
      <c r="I46" s="324"/>
      <c r="J46" s="324"/>
      <c r="K46" s="324"/>
      <c r="L46" s="305">
        <v>235</v>
      </c>
      <c r="M46" s="304">
        <v>2</v>
      </c>
      <c r="N46" s="304">
        <v>3</v>
      </c>
      <c r="O46" s="303">
        <v>0</v>
      </c>
      <c r="P46" s="302">
        <v>0</v>
      </c>
      <c r="Q46" s="313"/>
      <c r="R46" s="308">
        <f>R47</f>
        <v>102000</v>
      </c>
      <c r="S46" s="308">
        <f>S47</f>
        <v>103000</v>
      </c>
      <c r="T46" s="307">
        <f>T47</f>
        <v>107100</v>
      </c>
      <c r="U46" s="272" t="s">
        <v>295</v>
      </c>
    </row>
    <row r="47" spans="1:21" ht="73.5" customHeight="1" x14ac:dyDescent="0.2">
      <c r="A47" s="285"/>
      <c r="B47" s="323"/>
      <c r="C47" s="322"/>
      <c r="D47" s="321"/>
      <c r="E47" s="290" t="s">
        <v>234</v>
      </c>
      <c r="F47" s="290"/>
      <c r="G47" s="290"/>
      <c r="H47" s="290"/>
      <c r="I47" s="290"/>
      <c r="J47" s="290"/>
      <c r="K47" s="290"/>
      <c r="L47" s="289">
        <v>235</v>
      </c>
      <c r="M47" s="173">
        <v>2</v>
      </c>
      <c r="N47" s="173">
        <v>3</v>
      </c>
      <c r="O47" s="172">
        <v>6500000000</v>
      </c>
      <c r="P47" s="171">
        <v>0</v>
      </c>
      <c r="Q47" s="288"/>
      <c r="R47" s="287">
        <f>R48</f>
        <v>102000</v>
      </c>
      <c r="S47" s="287">
        <f>S48</f>
        <v>103000</v>
      </c>
      <c r="T47" s="295">
        <f>T48</f>
        <v>107100</v>
      </c>
      <c r="U47" s="272" t="s">
        <v>295</v>
      </c>
    </row>
    <row r="48" spans="1:21" ht="56.25" customHeight="1" x14ac:dyDescent="0.2">
      <c r="A48" s="285"/>
      <c r="B48" s="323"/>
      <c r="C48" s="322"/>
      <c r="D48" s="321"/>
      <c r="E48" s="174"/>
      <c r="F48" s="290" t="s">
        <v>321</v>
      </c>
      <c r="G48" s="290"/>
      <c r="H48" s="290"/>
      <c r="I48" s="290"/>
      <c r="J48" s="290"/>
      <c r="K48" s="290"/>
      <c r="L48" s="289">
        <v>235</v>
      </c>
      <c r="M48" s="173">
        <v>2</v>
      </c>
      <c r="N48" s="173">
        <v>3</v>
      </c>
      <c r="O48" s="172">
        <v>6520000000</v>
      </c>
      <c r="P48" s="171">
        <v>0</v>
      </c>
      <c r="Q48" s="288"/>
      <c r="R48" s="287">
        <f>R49</f>
        <v>102000</v>
      </c>
      <c r="S48" s="287">
        <f>S49</f>
        <v>103000</v>
      </c>
      <c r="T48" s="295">
        <f>T49</f>
        <v>107100</v>
      </c>
      <c r="U48" s="272" t="s">
        <v>295</v>
      </c>
    </row>
    <row r="49" spans="1:21" ht="33.75" customHeight="1" x14ac:dyDescent="0.2">
      <c r="A49" s="285"/>
      <c r="B49" s="323"/>
      <c r="C49" s="322"/>
      <c r="D49" s="321"/>
      <c r="E49" s="174"/>
      <c r="F49" s="174"/>
      <c r="G49" s="290" t="s">
        <v>320</v>
      </c>
      <c r="H49" s="290"/>
      <c r="I49" s="290"/>
      <c r="J49" s="290"/>
      <c r="K49" s="290"/>
      <c r="L49" s="289">
        <v>235</v>
      </c>
      <c r="M49" s="173">
        <v>2</v>
      </c>
      <c r="N49" s="173">
        <v>3</v>
      </c>
      <c r="O49" s="172">
        <v>6520051180</v>
      </c>
      <c r="P49" s="171">
        <v>0</v>
      </c>
      <c r="Q49" s="288"/>
      <c r="R49" s="287">
        <f>R50+R53</f>
        <v>102000</v>
      </c>
      <c r="S49" s="287">
        <f>S50+S53</f>
        <v>103000</v>
      </c>
      <c r="T49" s="295">
        <f>T50+T53</f>
        <v>107100</v>
      </c>
      <c r="U49" s="272" t="s">
        <v>295</v>
      </c>
    </row>
    <row r="50" spans="1:21" ht="33.75" customHeight="1" x14ac:dyDescent="0.2">
      <c r="A50" s="285"/>
      <c r="B50" s="323"/>
      <c r="C50" s="322"/>
      <c r="D50" s="321"/>
      <c r="E50" s="174"/>
      <c r="F50" s="174"/>
      <c r="G50" s="296"/>
      <c r="H50" s="296"/>
      <c r="I50" s="296"/>
      <c r="J50" s="296"/>
      <c r="K50" s="296" t="s">
        <v>261</v>
      </c>
      <c r="L50" s="289">
        <v>235</v>
      </c>
      <c r="M50" s="173">
        <v>2</v>
      </c>
      <c r="N50" s="173">
        <v>3</v>
      </c>
      <c r="O50" s="172">
        <v>6520051180</v>
      </c>
      <c r="P50" s="171">
        <v>120</v>
      </c>
      <c r="Q50" s="288"/>
      <c r="R50" s="287">
        <f>R51+R52</f>
        <v>100000</v>
      </c>
      <c r="S50" s="287">
        <f>S51+S52</f>
        <v>101000</v>
      </c>
      <c r="T50" s="295">
        <f>T51+T52</f>
        <v>105100</v>
      </c>
      <c r="U50" s="272"/>
    </row>
    <row r="51" spans="1:21" ht="28.5" customHeight="1" x14ac:dyDescent="0.2">
      <c r="A51" s="285"/>
      <c r="B51" s="323"/>
      <c r="C51" s="322"/>
      <c r="D51" s="321"/>
      <c r="E51" s="174"/>
      <c r="F51" s="174"/>
      <c r="G51" s="296"/>
      <c r="H51" s="296"/>
      <c r="I51" s="296"/>
      <c r="J51" s="296"/>
      <c r="K51" s="296" t="s">
        <v>319</v>
      </c>
      <c r="L51" s="289">
        <v>235</v>
      </c>
      <c r="M51" s="173">
        <v>2</v>
      </c>
      <c r="N51" s="173">
        <v>3</v>
      </c>
      <c r="O51" s="172">
        <v>6520051180</v>
      </c>
      <c r="P51" s="171">
        <v>121</v>
      </c>
      <c r="Q51" s="288"/>
      <c r="R51" s="287">
        <v>80000</v>
      </c>
      <c r="S51" s="287">
        <v>81000</v>
      </c>
      <c r="T51" s="286">
        <v>83000</v>
      </c>
      <c r="U51" s="272"/>
    </row>
    <row r="52" spans="1:21" ht="55.5" customHeight="1" x14ac:dyDescent="0.2">
      <c r="A52" s="285"/>
      <c r="B52" s="323"/>
      <c r="C52" s="322"/>
      <c r="D52" s="321"/>
      <c r="E52" s="174"/>
      <c r="F52" s="174"/>
      <c r="G52" s="296"/>
      <c r="H52" s="296"/>
      <c r="I52" s="296"/>
      <c r="J52" s="296"/>
      <c r="K52" s="296" t="s">
        <v>318</v>
      </c>
      <c r="L52" s="289">
        <v>235</v>
      </c>
      <c r="M52" s="173">
        <v>2</v>
      </c>
      <c r="N52" s="173">
        <v>3</v>
      </c>
      <c r="O52" s="172">
        <v>6520051180</v>
      </c>
      <c r="P52" s="171">
        <v>129</v>
      </c>
      <c r="Q52" s="288"/>
      <c r="R52" s="287">
        <v>20000</v>
      </c>
      <c r="S52" s="287">
        <v>20000</v>
      </c>
      <c r="T52" s="286">
        <v>22100</v>
      </c>
      <c r="U52" s="272"/>
    </row>
    <row r="53" spans="1:21" ht="37.5" customHeight="1" x14ac:dyDescent="0.2">
      <c r="A53" s="285"/>
      <c r="B53" s="323"/>
      <c r="C53" s="322"/>
      <c r="D53" s="321"/>
      <c r="E53" s="174"/>
      <c r="F53" s="174"/>
      <c r="G53" s="296"/>
      <c r="H53" s="296"/>
      <c r="I53" s="296"/>
      <c r="J53" s="296"/>
      <c r="K53" s="296" t="s">
        <v>231</v>
      </c>
      <c r="L53" s="289">
        <v>235</v>
      </c>
      <c r="M53" s="173">
        <v>2</v>
      </c>
      <c r="N53" s="173">
        <v>3</v>
      </c>
      <c r="O53" s="172">
        <v>6520051180</v>
      </c>
      <c r="P53" s="171">
        <v>240</v>
      </c>
      <c r="Q53" s="288"/>
      <c r="R53" s="287">
        <f>R54</f>
        <v>2000</v>
      </c>
      <c r="S53" s="287">
        <f>S54</f>
        <v>2000</v>
      </c>
      <c r="T53" s="295">
        <f>T54</f>
        <v>2000</v>
      </c>
      <c r="U53" s="272"/>
    </row>
    <row r="54" spans="1:21" ht="26.25" customHeight="1" x14ac:dyDescent="0.2">
      <c r="A54" s="285"/>
      <c r="B54" s="323"/>
      <c r="C54" s="322"/>
      <c r="D54" s="321"/>
      <c r="E54" s="174"/>
      <c r="F54" s="174"/>
      <c r="G54" s="320" t="s">
        <v>297</v>
      </c>
      <c r="H54" s="320"/>
      <c r="I54" s="320"/>
      <c r="J54" s="320"/>
      <c r="K54" s="320"/>
      <c r="L54" s="289">
        <v>235</v>
      </c>
      <c r="M54" s="173">
        <v>2</v>
      </c>
      <c r="N54" s="173">
        <v>3</v>
      </c>
      <c r="O54" s="172">
        <v>6520051180</v>
      </c>
      <c r="P54" s="171">
        <v>244</v>
      </c>
      <c r="Q54" s="288"/>
      <c r="R54" s="287">
        <v>2000</v>
      </c>
      <c r="S54" s="287">
        <v>2000</v>
      </c>
      <c r="T54" s="286">
        <v>2000</v>
      </c>
      <c r="U54" s="272" t="s">
        <v>295</v>
      </c>
    </row>
    <row r="55" spans="1:21" ht="27.75" customHeight="1" x14ac:dyDescent="0.2">
      <c r="A55" s="285"/>
      <c r="B55" s="318" t="s">
        <v>259</v>
      </c>
      <c r="C55" s="317"/>
      <c r="D55" s="317"/>
      <c r="E55" s="317"/>
      <c r="F55" s="317"/>
      <c r="G55" s="317"/>
      <c r="H55" s="317"/>
      <c r="I55" s="317"/>
      <c r="J55" s="317"/>
      <c r="K55" s="317"/>
      <c r="L55" s="305">
        <v>235</v>
      </c>
      <c r="M55" s="304">
        <v>3</v>
      </c>
      <c r="N55" s="304">
        <v>0</v>
      </c>
      <c r="O55" s="303">
        <v>0</v>
      </c>
      <c r="P55" s="302">
        <v>0</v>
      </c>
      <c r="Q55" s="308">
        <v>25000</v>
      </c>
      <c r="R55" s="308">
        <f>R56</f>
        <v>112989.92</v>
      </c>
      <c r="S55" s="308">
        <v>100000</v>
      </c>
      <c r="T55" s="307">
        <v>100000</v>
      </c>
      <c r="U55" s="272" t="s">
        <v>295</v>
      </c>
    </row>
    <row r="56" spans="1:21" ht="16.5" customHeight="1" x14ac:dyDescent="0.2">
      <c r="A56" s="285"/>
      <c r="B56" s="294"/>
      <c r="C56" s="293"/>
      <c r="D56" s="306" t="s">
        <v>76</v>
      </c>
      <c r="E56" s="306"/>
      <c r="F56" s="306"/>
      <c r="G56" s="306"/>
      <c r="H56" s="306"/>
      <c r="I56" s="306"/>
      <c r="J56" s="306"/>
      <c r="K56" s="306"/>
      <c r="L56" s="305">
        <v>235</v>
      </c>
      <c r="M56" s="304">
        <v>3</v>
      </c>
      <c r="N56" s="304">
        <v>10</v>
      </c>
      <c r="O56" s="303">
        <v>0</v>
      </c>
      <c r="P56" s="302">
        <v>0</v>
      </c>
      <c r="Q56" s="308">
        <v>25000</v>
      </c>
      <c r="R56" s="308">
        <f>R57</f>
        <v>112989.92</v>
      </c>
      <c r="S56" s="308">
        <f>S57</f>
        <v>100000</v>
      </c>
      <c r="T56" s="307">
        <f>T57</f>
        <v>100000</v>
      </c>
      <c r="U56" s="272" t="s">
        <v>295</v>
      </c>
    </row>
    <row r="57" spans="1:21" ht="66.75" customHeight="1" x14ac:dyDescent="0.2">
      <c r="A57" s="285"/>
      <c r="B57" s="294"/>
      <c r="C57" s="293"/>
      <c r="D57" s="292"/>
      <c r="E57" s="290" t="s">
        <v>308</v>
      </c>
      <c r="F57" s="290"/>
      <c r="G57" s="290"/>
      <c r="H57" s="290"/>
      <c r="I57" s="290"/>
      <c r="J57" s="290"/>
      <c r="K57" s="290"/>
      <c r="L57" s="289">
        <v>235</v>
      </c>
      <c r="M57" s="173">
        <v>3</v>
      </c>
      <c r="N57" s="173">
        <v>10</v>
      </c>
      <c r="O57" s="172">
        <v>6500000000</v>
      </c>
      <c r="P57" s="171">
        <v>0</v>
      </c>
      <c r="Q57" s="298">
        <v>25000</v>
      </c>
      <c r="R57" s="287">
        <f>R58</f>
        <v>112989.92</v>
      </c>
      <c r="S57" s="287">
        <f>S58</f>
        <v>100000</v>
      </c>
      <c r="T57" s="295">
        <f>T58</f>
        <v>100000</v>
      </c>
      <c r="U57" s="272" t="s">
        <v>295</v>
      </c>
    </row>
    <row r="58" spans="1:21" ht="54" customHeight="1" x14ac:dyDescent="0.2">
      <c r="A58" s="285"/>
      <c r="B58" s="294"/>
      <c r="C58" s="293"/>
      <c r="D58" s="292"/>
      <c r="E58" s="291"/>
      <c r="F58" s="319" t="s">
        <v>317</v>
      </c>
      <c r="G58" s="319"/>
      <c r="H58" s="319"/>
      <c r="I58" s="319"/>
      <c r="J58" s="319"/>
      <c r="K58" s="319"/>
      <c r="L58" s="289">
        <v>235</v>
      </c>
      <c r="M58" s="173">
        <v>3</v>
      </c>
      <c r="N58" s="173">
        <v>10</v>
      </c>
      <c r="O58" s="172">
        <v>6530000000</v>
      </c>
      <c r="P58" s="171">
        <v>0</v>
      </c>
      <c r="Q58" s="298">
        <v>25000</v>
      </c>
      <c r="R58" s="287">
        <f>R59</f>
        <v>112989.92</v>
      </c>
      <c r="S58" s="287">
        <f>S59</f>
        <v>100000</v>
      </c>
      <c r="T58" s="295">
        <f>T59</f>
        <v>100000</v>
      </c>
      <c r="U58" s="272" t="s">
        <v>295</v>
      </c>
    </row>
    <row r="59" spans="1:21" ht="47.25" customHeight="1" x14ac:dyDescent="0.2">
      <c r="A59" s="285"/>
      <c r="B59" s="294"/>
      <c r="C59" s="293"/>
      <c r="D59" s="292"/>
      <c r="E59" s="291"/>
      <c r="F59" s="291"/>
      <c r="G59" s="291"/>
      <c r="H59" s="291"/>
      <c r="I59" s="291"/>
      <c r="J59" s="291"/>
      <c r="K59" s="291" t="s">
        <v>316</v>
      </c>
      <c r="L59" s="289">
        <v>235</v>
      </c>
      <c r="M59" s="173">
        <v>3</v>
      </c>
      <c r="N59" s="173">
        <v>10</v>
      </c>
      <c r="O59" s="172">
        <v>6530095020</v>
      </c>
      <c r="P59" s="171">
        <v>0</v>
      </c>
      <c r="Q59" s="298">
        <v>25000</v>
      </c>
      <c r="R59" s="287">
        <f>R60</f>
        <v>112989.92</v>
      </c>
      <c r="S59" s="287">
        <f>S60</f>
        <v>100000</v>
      </c>
      <c r="T59" s="295">
        <f>T60</f>
        <v>100000</v>
      </c>
      <c r="U59" s="272"/>
    </row>
    <row r="60" spans="1:21" ht="37.5" customHeight="1" x14ac:dyDescent="0.2">
      <c r="A60" s="285"/>
      <c r="B60" s="294"/>
      <c r="C60" s="293"/>
      <c r="D60" s="292"/>
      <c r="E60" s="291"/>
      <c r="F60" s="291"/>
      <c r="G60" s="291"/>
      <c r="H60" s="291"/>
      <c r="I60" s="291"/>
      <c r="J60" s="291"/>
      <c r="K60" s="291" t="s">
        <v>260</v>
      </c>
      <c r="L60" s="289">
        <v>235</v>
      </c>
      <c r="M60" s="173">
        <v>3</v>
      </c>
      <c r="N60" s="173">
        <v>10</v>
      </c>
      <c r="O60" s="172">
        <v>6530095020</v>
      </c>
      <c r="P60" s="171">
        <v>240</v>
      </c>
      <c r="Q60" s="298">
        <v>25000</v>
      </c>
      <c r="R60" s="287">
        <f>R61</f>
        <v>112989.92</v>
      </c>
      <c r="S60" s="287">
        <f>S61</f>
        <v>100000</v>
      </c>
      <c r="T60" s="295">
        <f>T61</f>
        <v>100000</v>
      </c>
      <c r="U60" s="272"/>
    </row>
    <row r="61" spans="1:21" ht="17.25" customHeight="1" x14ac:dyDescent="0.2">
      <c r="A61" s="285"/>
      <c r="B61" s="294"/>
      <c r="C61" s="293"/>
      <c r="D61" s="292"/>
      <c r="E61" s="291"/>
      <c r="F61" s="291"/>
      <c r="G61" s="319" t="s">
        <v>297</v>
      </c>
      <c r="H61" s="319"/>
      <c r="I61" s="319"/>
      <c r="J61" s="319"/>
      <c r="K61" s="319"/>
      <c r="L61" s="289">
        <v>235</v>
      </c>
      <c r="M61" s="173">
        <v>3</v>
      </c>
      <c r="N61" s="173">
        <v>10</v>
      </c>
      <c r="O61" s="172">
        <v>6530095020</v>
      </c>
      <c r="P61" s="171">
        <v>244</v>
      </c>
      <c r="Q61" s="298">
        <v>25000</v>
      </c>
      <c r="R61" s="287">
        <f>87989.92+25000</f>
        <v>112989.92</v>
      </c>
      <c r="S61" s="287">
        <v>100000</v>
      </c>
      <c r="T61" s="286">
        <v>100000</v>
      </c>
      <c r="U61" s="272" t="s">
        <v>295</v>
      </c>
    </row>
    <row r="62" spans="1:21" ht="12.75" customHeight="1" x14ac:dyDescent="0.2">
      <c r="A62" s="285"/>
      <c r="B62" s="318" t="s">
        <v>256</v>
      </c>
      <c r="C62" s="317"/>
      <c r="D62" s="317"/>
      <c r="E62" s="317"/>
      <c r="F62" s="317"/>
      <c r="G62" s="317"/>
      <c r="H62" s="317"/>
      <c r="I62" s="317"/>
      <c r="J62" s="317"/>
      <c r="K62" s="317"/>
      <c r="L62" s="305">
        <v>235</v>
      </c>
      <c r="M62" s="304">
        <v>4</v>
      </c>
      <c r="N62" s="304">
        <v>0</v>
      </c>
      <c r="O62" s="303">
        <v>0</v>
      </c>
      <c r="P62" s="302">
        <v>0</v>
      </c>
      <c r="Q62" s="313"/>
      <c r="R62" s="308">
        <v>982755.13</v>
      </c>
      <c r="S62" s="308">
        <f>S63</f>
        <v>826000</v>
      </c>
      <c r="T62" s="307">
        <f>T63</f>
        <v>859000</v>
      </c>
      <c r="U62" s="272" t="s">
        <v>295</v>
      </c>
    </row>
    <row r="63" spans="1:21" ht="29.25" customHeight="1" x14ac:dyDescent="0.2">
      <c r="A63" s="285"/>
      <c r="B63" s="316"/>
      <c r="C63" s="315"/>
      <c r="D63" s="315"/>
      <c r="E63" s="315"/>
      <c r="F63" s="315"/>
      <c r="G63" s="315"/>
      <c r="H63" s="315"/>
      <c r="I63" s="315"/>
      <c r="J63" s="315"/>
      <c r="K63" s="314" t="s">
        <v>255</v>
      </c>
      <c r="L63" s="305">
        <v>235</v>
      </c>
      <c r="M63" s="304">
        <v>4</v>
      </c>
      <c r="N63" s="304">
        <v>9</v>
      </c>
      <c r="O63" s="303">
        <v>0</v>
      </c>
      <c r="P63" s="302">
        <v>0</v>
      </c>
      <c r="Q63" s="313"/>
      <c r="R63" s="308">
        <v>982755.13</v>
      </c>
      <c r="S63" s="308">
        <f>S64</f>
        <v>826000</v>
      </c>
      <c r="T63" s="307">
        <f>T64</f>
        <v>859000</v>
      </c>
      <c r="U63" s="272"/>
    </row>
    <row r="64" spans="1:21" s="253" customFormat="1" ht="62.25" customHeight="1" x14ac:dyDescent="0.2">
      <c r="A64" s="285"/>
      <c r="B64" s="312"/>
      <c r="C64" s="311"/>
      <c r="D64" s="290" t="s">
        <v>308</v>
      </c>
      <c r="E64" s="290"/>
      <c r="F64" s="290"/>
      <c r="G64" s="290"/>
      <c r="H64" s="290"/>
      <c r="I64" s="290"/>
      <c r="J64" s="290"/>
      <c r="K64" s="290"/>
      <c r="L64" s="289">
        <v>235</v>
      </c>
      <c r="M64" s="173">
        <v>4</v>
      </c>
      <c r="N64" s="173">
        <v>9</v>
      </c>
      <c r="O64" s="172">
        <v>6500000000</v>
      </c>
      <c r="P64" s="171">
        <v>0</v>
      </c>
      <c r="Q64" s="288"/>
      <c r="R64" s="287">
        <v>982755.13</v>
      </c>
      <c r="S64" s="287">
        <v>826000</v>
      </c>
      <c r="T64" s="295">
        <v>859000</v>
      </c>
      <c r="U64" s="272" t="s">
        <v>295</v>
      </c>
    </row>
    <row r="65" spans="1:21" ht="37.5" customHeight="1" x14ac:dyDescent="0.2">
      <c r="A65" s="285"/>
      <c r="B65" s="294"/>
      <c r="C65" s="293"/>
      <c r="D65" s="292"/>
      <c r="E65" s="290" t="s">
        <v>315</v>
      </c>
      <c r="F65" s="290"/>
      <c r="G65" s="290"/>
      <c r="H65" s="290"/>
      <c r="I65" s="290"/>
      <c r="J65" s="290"/>
      <c r="K65" s="290"/>
      <c r="L65" s="289">
        <v>235</v>
      </c>
      <c r="M65" s="173">
        <v>4</v>
      </c>
      <c r="N65" s="173">
        <v>9</v>
      </c>
      <c r="O65" s="172">
        <v>6540000000</v>
      </c>
      <c r="P65" s="171">
        <v>0</v>
      </c>
      <c r="Q65" s="288"/>
      <c r="R65" s="287">
        <f>R66</f>
        <v>982755.13</v>
      </c>
      <c r="S65" s="287">
        <f>S66</f>
        <v>826000</v>
      </c>
      <c r="T65" s="295">
        <f>T66</f>
        <v>859000</v>
      </c>
      <c r="U65" s="272" t="s">
        <v>295</v>
      </c>
    </row>
    <row r="66" spans="1:21" ht="45.75" customHeight="1" x14ac:dyDescent="0.2">
      <c r="A66" s="285"/>
      <c r="B66" s="294"/>
      <c r="C66" s="293"/>
      <c r="D66" s="292"/>
      <c r="E66" s="291"/>
      <c r="F66" s="290" t="s">
        <v>314</v>
      </c>
      <c r="G66" s="290"/>
      <c r="H66" s="290"/>
      <c r="I66" s="290"/>
      <c r="J66" s="290"/>
      <c r="K66" s="290"/>
      <c r="L66" s="289">
        <v>235</v>
      </c>
      <c r="M66" s="173">
        <v>4</v>
      </c>
      <c r="N66" s="173">
        <v>9</v>
      </c>
      <c r="O66" s="172">
        <v>6540095280</v>
      </c>
      <c r="P66" s="171">
        <v>0</v>
      </c>
      <c r="Q66" s="288"/>
      <c r="R66" s="287">
        <f>R67</f>
        <v>982755.13</v>
      </c>
      <c r="S66" s="287">
        <f>S67</f>
        <v>826000</v>
      </c>
      <c r="T66" s="295">
        <f>T67</f>
        <v>859000</v>
      </c>
      <c r="U66" s="272" t="s">
        <v>295</v>
      </c>
    </row>
    <row r="67" spans="1:21" ht="25.5" customHeight="1" x14ac:dyDescent="0.2">
      <c r="A67" s="285"/>
      <c r="B67" s="294"/>
      <c r="C67" s="293"/>
      <c r="D67" s="292"/>
      <c r="E67" s="291"/>
      <c r="F67" s="296"/>
      <c r="G67" s="296"/>
      <c r="H67" s="296"/>
      <c r="I67" s="296"/>
      <c r="J67" s="296"/>
      <c r="K67" s="296" t="s">
        <v>260</v>
      </c>
      <c r="L67" s="289">
        <v>235</v>
      </c>
      <c r="M67" s="173">
        <v>4</v>
      </c>
      <c r="N67" s="173">
        <v>9</v>
      </c>
      <c r="O67" s="172">
        <v>6540095280</v>
      </c>
      <c r="P67" s="171">
        <v>240</v>
      </c>
      <c r="Q67" s="288"/>
      <c r="R67" s="287">
        <v>982755.13</v>
      </c>
      <c r="S67" s="287">
        <v>826000</v>
      </c>
      <c r="T67" s="295">
        <v>859000</v>
      </c>
      <c r="U67" s="272"/>
    </row>
    <row r="68" spans="1:21" ht="23.25" customHeight="1" x14ac:dyDescent="0.2">
      <c r="A68" s="285"/>
      <c r="B68" s="294"/>
      <c r="C68" s="293"/>
      <c r="D68" s="292"/>
      <c r="E68" s="291"/>
      <c r="F68" s="291"/>
      <c r="G68" s="290" t="s">
        <v>313</v>
      </c>
      <c r="H68" s="290"/>
      <c r="I68" s="290"/>
      <c r="J68" s="290"/>
      <c r="K68" s="290"/>
      <c r="L68" s="289">
        <v>235</v>
      </c>
      <c r="M68" s="173">
        <v>4</v>
      </c>
      <c r="N68" s="173">
        <v>9</v>
      </c>
      <c r="O68" s="172">
        <v>6540095280</v>
      </c>
      <c r="P68" s="171">
        <v>244</v>
      </c>
      <c r="Q68" s="288"/>
      <c r="R68" s="287">
        <v>652755.13</v>
      </c>
      <c r="S68" s="287">
        <v>476000</v>
      </c>
      <c r="T68" s="286">
        <v>489000</v>
      </c>
      <c r="U68" s="272" t="s">
        <v>295</v>
      </c>
    </row>
    <row r="69" spans="1:21" ht="19.899999999999999" customHeight="1" x14ac:dyDescent="0.2">
      <c r="A69" s="285"/>
      <c r="B69" s="294"/>
      <c r="C69" s="293"/>
      <c r="D69" s="292"/>
      <c r="E69" s="291"/>
      <c r="F69" s="291"/>
      <c r="G69" s="296"/>
      <c r="H69" s="296"/>
      <c r="I69" s="296"/>
      <c r="J69" s="296"/>
      <c r="K69" s="296" t="s">
        <v>301</v>
      </c>
      <c r="L69" s="289">
        <v>235</v>
      </c>
      <c r="M69" s="173">
        <v>4</v>
      </c>
      <c r="N69" s="173">
        <v>9</v>
      </c>
      <c r="O69" s="172">
        <v>6540095280</v>
      </c>
      <c r="P69" s="171">
        <v>247</v>
      </c>
      <c r="Q69" s="288"/>
      <c r="R69" s="287">
        <v>330000</v>
      </c>
      <c r="S69" s="287">
        <v>350000</v>
      </c>
      <c r="T69" s="286">
        <v>370000</v>
      </c>
      <c r="U69" s="272"/>
    </row>
    <row r="70" spans="1:21" ht="28.5" customHeight="1" x14ac:dyDescent="0.2">
      <c r="A70" s="285"/>
      <c r="B70" s="294"/>
      <c r="C70" s="293"/>
      <c r="D70" s="292"/>
      <c r="E70" s="291"/>
      <c r="F70" s="291"/>
      <c r="G70" s="296"/>
      <c r="H70" s="296"/>
      <c r="I70" s="296"/>
      <c r="J70" s="296"/>
      <c r="K70" s="297" t="s">
        <v>312</v>
      </c>
      <c r="L70" s="289">
        <v>235</v>
      </c>
      <c r="M70" s="173">
        <v>5</v>
      </c>
      <c r="N70" s="173">
        <v>0</v>
      </c>
      <c r="O70" s="172">
        <v>0</v>
      </c>
      <c r="P70" s="171">
        <v>0</v>
      </c>
      <c r="Q70" s="308">
        <v>20000</v>
      </c>
      <c r="R70" s="308">
        <f>R71</f>
        <v>1183093.6299999999</v>
      </c>
      <c r="S70" s="287"/>
      <c r="T70" s="286"/>
      <c r="U70" s="272"/>
    </row>
    <row r="71" spans="1:21" ht="19.899999999999999" customHeight="1" x14ac:dyDescent="0.2">
      <c r="A71" s="285"/>
      <c r="B71" s="294"/>
      <c r="C71" s="293"/>
      <c r="D71" s="292"/>
      <c r="E71" s="291"/>
      <c r="F71" s="291"/>
      <c r="G71" s="296"/>
      <c r="H71" s="296"/>
      <c r="I71" s="296"/>
      <c r="J71" s="296"/>
      <c r="K71" s="297" t="s">
        <v>311</v>
      </c>
      <c r="L71" s="289">
        <v>235</v>
      </c>
      <c r="M71" s="173">
        <v>5</v>
      </c>
      <c r="N71" s="173">
        <v>3</v>
      </c>
      <c r="O71" s="172">
        <v>0</v>
      </c>
      <c r="P71" s="171">
        <v>0</v>
      </c>
      <c r="Q71" s="301">
        <v>20000</v>
      </c>
      <c r="R71" s="308">
        <f>R72</f>
        <v>1183093.6299999999</v>
      </c>
      <c r="S71" s="287"/>
      <c r="T71" s="286"/>
      <c r="U71" s="272"/>
    </row>
    <row r="72" spans="1:21" ht="58.5" customHeight="1" x14ac:dyDescent="0.2">
      <c r="A72" s="285"/>
      <c r="B72" s="294"/>
      <c r="C72" s="293"/>
      <c r="D72" s="292"/>
      <c r="E72" s="291"/>
      <c r="F72" s="291"/>
      <c r="G72" s="296"/>
      <c r="H72" s="296"/>
      <c r="I72" s="296"/>
      <c r="J72" s="296"/>
      <c r="K72" s="296" t="s">
        <v>234</v>
      </c>
      <c r="L72" s="289">
        <v>235</v>
      </c>
      <c r="M72" s="173">
        <v>5</v>
      </c>
      <c r="N72" s="173">
        <v>3</v>
      </c>
      <c r="O72" s="172">
        <v>6500000000</v>
      </c>
      <c r="P72" s="171">
        <v>0</v>
      </c>
      <c r="Q72" s="298">
        <v>20000</v>
      </c>
      <c r="R72" s="287">
        <f>R73</f>
        <v>1183093.6299999999</v>
      </c>
      <c r="S72" s="287"/>
      <c r="T72" s="286"/>
      <c r="U72" s="272"/>
    </row>
    <row r="73" spans="1:21" ht="33.75" x14ac:dyDescent="0.2">
      <c r="A73" s="285"/>
      <c r="B73" s="294"/>
      <c r="C73" s="293"/>
      <c r="D73" s="292"/>
      <c r="E73" s="291"/>
      <c r="F73" s="291"/>
      <c r="G73" s="296"/>
      <c r="H73" s="296"/>
      <c r="I73" s="296"/>
      <c r="J73" s="296"/>
      <c r="K73" s="296" t="s">
        <v>249</v>
      </c>
      <c r="L73" s="289">
        <v>235</v>
      </c>
      <c r="M73" s="173">
        <v>5</v>
      </c>
      <c r="N73" s="173">
        <v>3</v>
      </c>
      <c r="O73" s="172">
        <v>6550000000</v>
      </c>
      <c r="P73" s="171">
        <v>0</v>
      </c>
      <c r="Q73" s="298">
        <v>20000</v>
      </c>
      <c r="R73" s="287">
        <f>R74+R77</f>
        <v>1183093.6299999999</v>
      </c>
      <c r="S73" s="287"/>
      <c r="T73" s="286"/>
      <c r="U73" s="272"/>
    </row>
    <row r="74" spans="1:21" ht="22.5" x14ac:dyDescent="0.2">
      <c r="A74" s="285"/>
      <c r="B74" s="294"/>
      <c r="C74" s="293"/>
      <c r="D74" s="292"/>
      <c r="E74" s="291"/>
      <c r="F74" s="291"/>
      <c r="G74" s="296"/>
      <c r="H74" s="296"/>
      <c r="I74" s="296"/>
      <c r="J74" s="296"/>
      <c r="K74" s="296" t="s">
        <v>248</v>
      </c>
      <c r="L74" s="289">
        <v>235</v>
      </c>
      <c r="M74" s="173">
        <v>5</v>
      </c>
      <c r="N74" s="173">
        <v>3</v>
      </c>
      <c r="O74" s="172" t="s">
        <v>247</v>
      </c>
      <c r="P74" s="171">
        <v>0</v>
      </c>
      <c r="Q74" s="288"/>
      <c r="R74" s="287">
        <v>990000</v>
      </c>
      <c r="S74" s="287"/>
      <c r="T74" s="286"/>
      <c r="U74" s="272"/>
    </row>
    <row r="75" spans="1:21" ht="22.5" x14ac:dyDescent="0.2">
      <c r="A75" s="285"/>
      <c r="B75" s="294"/>
      <c r="C75" s="293"/>
      <c r="D75" s="292"/>
      <c r="E75" s="291"/>
      <c r="F75" s="291"/>
      <c r="G75" s="296"/>
      <c r="H75" s="296"/>
      <c r="I75" s="296"/>
      <c r="J75" s="296"/>
      <c r="K75" s="296" t="s">
        <v>309</v>
      </c>
      <c r="L75" s="289">
        <v>235</v>
      </c>
      <c r="M75" s="173">
        <v>5</v>
      </c>
      <c r="N75" s="173">
        <v>3</v>
      </c>
      <c r="O75" s="172" t="s">
        <v>247</v>
      </c>
      <c r="P75" s="171">
        <v>240</v>
      </c>
      <c r="Q75" s="288"/>
      <c r="R75" s="287">
        <v>990000</v>
      </c>
      <c r="S75" s="287"/>
      <c r="T75" s="286"/>
      <c r="U75" s="272"/>
    </row>
    <row r="76" spans="1:21" x14ac:dyDescent="0.2">
      <c r="A76" s="285"/>
      <c r="B76" s="294"/>
      <c r="C76" s="293"/>
      <c r="D76" s="292"/>
      <c r="E76" s="291"/>
      <c r="F76" s="291"/>
      <c r="G76" s="296"/>
      <c r="H76" s="296"/>
      <c r="I76" s="296"/>
      <c r="J76" s="296"/>
      <c r="K76" s="296" t="s">
        <v>297</v>
      </c>
      <c r="L76" s="289">
        <v>235</v>
      </c>
      <c r="M76" s="173">
        <v>5</v>
      </c>
      <c r="N76" s="173">
        <v>3</v>
      </c>
      <c r="O76" s="172" t="s">
        <v>247</v>
      </c>
      <c r="P76" s="171">
        <v>244</v>
      </c>
      <c r="Q76" s="288"/>
      <c r="R76" s="287">
        <v>990000</v>
      </c>
      <c r="S76" s="287"/>
      <c r="T76" s="286"/>
      <c r="U76" s="272"/>
    </row>
    <row r="77" spans="1:21" ht="39.75" customHeight="1" x14ac:dyDescent="0.2">
      <c r="A77" s="285"/>
      <c r="B77" s="294"/>
      <c r="C77" s="293"/>
      <c r="D77" s="292"/>
      <c r="E77" s="291"/>
      <c r="F77" s="291"/>
      <c r="G77" s="296"/>
      <c r="H77" s="296"/>
      <c r="I77" s="296"/>
      <c r="J77" s="296"/>
      <c r="K77" s="296" t="s">
        <v>310</v>
      </c>
      <c r="L77" s="289">
        <v>235</v>
      </c>
      <c r="M77" s="173">
        <v>5</v>
      </c>
      <c r="N77" s="173">
        <v>3</v>
      </c>
      <c r="O77" s="172">
        <v>6550095310</v>
      </c>
      <c r="P77" s="171">
        <v>0</v>
      </c>
      <c r="Q77" s="298">
        <v>20000</v>
      </c>
      <c r="R77" s="287">
        <f>R79</f>
        <v>193093.63</v>
      </c>
      <c r="S77" s="287"/>
      <c r="T77" s="286"/>
      <c r="U77" s="272"/>
    </row>
    <row r="78" spans="1:21" ht="22.5" x14ac:dyDescent="0.2">
      <c r="A78" s="285"/>
      <c r="B78" s="294"/>
      <c r="C78" s="293"/>
      <c r="D78" s="292"/>
      <c r="E78" s="291"/>
      <c r="F78" s="291"/>
      <c r="G78" s="296"/>
      <c r="H78" s="296"/>
      <c r="I78" s="296"/>
      <c r="J78" s="296"/>
      <c r="K78" s="296" t="s">
        <v>309</v>
      </c>
      <c r="L78" s="289">
        <v>235</v>
      </c>
      <c r="M78" s="173">
        <v>5</v>
      </c>
      <c r="N78" s="173">
        <v>3</v>
      </c>
      <c r="O78" s="172">
        <v>6550095310</v>
      </c>
      <c r="P78" s="171">
        <v>240</v>
      </c>
      <c r="Q78" s="298">
        <v>20000</v>
      </c>
      <c r="R78" s="287">
        <f>R79</f>
        <v>193093.63</v>
      </c>
      <c r="S78" s="287"/>
      <c r="T78" s="286"/>
      <c r="U78" s="272"/>
    </row>
    <row r="79" spans="1:21" x14ac:dyDescent="0.2">
      <c r="A79" s="285"/>
      <c r="B79" s="294"/>
      <c r="C79" s="293"/>
      <c r="D79" s="292"/>
      <c r="E79" s="291"/>
      <c r="F79" s="291"/>
      <c r="G79" s="296"/>
      <c r="H79" s="296"/>
      <c r="I79" s="296"/>
      <c r="J79" s="296"/>
      <c r="K79" s="296" t="s">
        <v>297</v>
      </c>
      <c r="L79" s="289">
        <v>235</v>
      </c>
      <c r="M79" s="173">
        <v>5</v>
      </c>
      <c r="N79" s="173">
        <v>3</v>
      </c>
      <c r="O79" s="172">
        <v>6550095310</v>
      </c>
      <c r="P79" s="171">
        <v>244</v>
      </c>
      <c r="Q79" s="298">
        <v>20000</v>
      </c>
      <c r="R79" s="287">
        <v>193093.63</v>
      </c>
      <c r="S79" s="287"/>
      <c r="T79" s="286"/>
      <c r="U79" s="272"/>
    </row>
    <row r="80" spans="1:21" ht="15.75" customHeight="1" x14ac:dyDescent="0.2">
      <c r="A80" s="285"/>
      <c r="B80" s="310" t="s">
        <v>244</v>
      </c>
      <c r="C80" s="309"/>
      <c r="D80" s="309"/>
      <c r="E80" s="309"/>
      <c r="F80" s="309"/>
      <c r="G80" s="309"/>
      <c r="H80" s="309"/>
      <c r="I80" s="309"/>
      <c r="J80" s="309"/>
      <c r="K80" s="309"/>
      <c r="L80" s="305">
        <v>235</v>
      </c>
      <c r="M80" s="304">
        <v>8</v>
      </c>
      <c r="N80" s="304">
        <v>0</v>
      </c>
      <c r="O80" s="303">
        <v>0</v>
      </c>
      <c r="P80" s="302">
        <v>0</v>
      </c>
      <c r="Q80" s="301">
        <f>Q81</f>
        <v>10000</v>
      </c>
      <c r="R80" s="308">
        <f>R81</f>
        <v>2257138.33</v>
      </c>
      <c r="S80" s="308">
        <f>S81</f>
        <v>1965230</v>
      </c>
      <c r="T80" s="307">
        <f>T81</f>
        <v>1876230</v>
      </c>
      <c r="U80" s="272" t="s">
        <v>295</v>
      </c>
    </row>
    <row r="81" spans="1:21" ht="18" customHeight="1" x14ac:dyDescent="0.2">
      <c r="A81" s="285"/>
      <c r="B81" s="294"/>
      <c r="C81" s="293"/>
      <c r="D81" s="306" t="s">
        <v>243</v>
      </c>
      <c r="E81" s="306"/>
      <c r="F81" s="306"/>
      <c r="G81" s="306"/>
      <c r="H81" s="306"/>
      <c r="I81" s="306"/>
      <c r="J81" s="306"/>
      <c r="K81" s="306"/>
      <c r="L81" s="305">
        <v>235</v>
      </c>
      <c r="M81" s="304">
        <v>8</v>
      </c>
      <c r="N81" s="304">
        <v>1</v>
      </c>
      <c r="O81" s="303">
        <v>0</v>
      </c>
      <c r="P81" s="302">
        <v>0</v>
      </c>
      <c r="Q81" s="301">
        <f>Q82</f>
        <v>10000</v>
      </c>
      <c r="R81" s="300">
        <f>R82</f>
        <v>2257138.33</v>
      </c>
      <c r="S81" s="300">
        <v>1965230</v>
      </c>
      <c r="T81" s="299">
        <f>T82</f>
        <v>1876230</v>
      </c>
      <c r="U81" s="272" t="s">
        <v>295</v>
      </c>
    </row>
    <row r="82" spans="1:21" ht="73.5" customHeight="1" x14ac:dyDescent="0.2">
      <c r="A82" s="285"/>
      <c r="B82" s="294"/>
      <c r="C82" s="293"/>
      <c r="D82" s="292"/>
      <c r="E82" s="290" t="s">
        <v>308</v>
      </c>
      <c r="F82" s="290"/>
      <c r="G82" s="290"/>
      <c r="H82" s="290"/>
      <c r="I82" s="290"/>
      <c r="J82" s="290"/>
      <c r="K82" s="290"/>
      <c r="L82" s="289">
        <v>235</v>
      </c>
      <c r="M82" s="173">
        <v>8</v>
      </c>
      <c r="N82" s="173">
        <v>1</v>
      </c>
      <c r="O82" s="172">
        <v>6500000000</v>
      </c>
      <c r="P82" s="171">
        <v>0</v>
      </c>
      <c r="Q82" s="298">
        <f>Q83</f>
        <v>10000</v>
      </c>
      <c r="R82" s="287">
        <f>R83</f>
        <v>2257138.33</v>
      </c>
      <c r="S82" s="287">
        <f>S83</f>
        <v>1965230</v>
      </c>
      <c r="T82" s="295">
        <f>T83</f>
        <v>1876230</v>
      </c>
      <c r="U82" s="272" t="s">
        <v>295</v>
      </c>
    </row>
    <row r="83" spans="1:21" ht="33.75" customHeight="1" x14ac:dyDescent="0.2">
      <c r="A83" s="285"/>
      <c r="B83" s="294"/>
      <c r="C83" s="293"/>
      <c r="D83" s="292"/>
      <c r="E83" s="291"/>
      <c r="F83" s="290" t="s">
        <v>233</v>
      </c>
      <c r="G83" s="290"/>
      <c r="H83" s="290"/>
      <c r="I83" s="290"/>
      <c r="J83" s="290"/>
      <c r="K83" s="290"/>
      <c r="L83" s="289">
        <v>235</v>
      </c>
      <c r="M83" s="173">
        <v>8</v>
      </c>
      <c r="N83" s="173">
        <v>1</v>
      </c>
      <c r="O83" s="172">
        <v>6560000000</v>
      </c>
      <c r="P83" s="171">
        <v>0</v>
      </c>
      <c r="Q83" s="298">
        <f>Q91</f>
        <v>10000</v>
      </c>
      <c r="R83" s="287">
        <f>R84+R88+R89+R91</f>
        <v>2257138.33</v>
      </c>
      <c r="S83" s="287">
        <f>S84+S91</f>
        <v>1965230</v>
      </c>
      <c r="T83" s="295">
        <f>T84+T91</f>
        <v>1876230</v>
      </c>
      <c r="U83" s="272" t="s">
        <v>295</v>
      </c>
    </row>
    <row r="84" spans="1:21" ht="57.75" customHeight="1" x14ac:dyDescent="0.2">
      <c r="A84" s="285"/>
      <c r="B84" s="294"/>
      <c r="C84" s="293"/>
      <c r="D84" s="292"/>
      <c r="E84" s="291"/>
      <c r="F84" s="296"/>
      <c r="G84" s="296"/>
      <c r="H84" s="296"/>
      <c r="I84" s="296"/>
      <c r="J84" s="296"/>
      <c r="K84" s="296" t="s">
        <v>307</v>
      </c>
      <c r="L84" s="289">
        <v>235</v>
      </c>
      <c r="M84" s="173">
        <v>8</v>
      </c>
      <c r="N84" s="173">
        <v>1</v>
      </c>
      <c r="O84" s="172">
        <v>6560075080</v>
      </c>
      <c r="P84" s="171">
        <v>0</v>
      </c>
      <c r="Q84" s="298"/>
      <c r="R84" s="287">
        <f>R85</f>
        <v>1651600</v>
      </c>
      <c r="S84" s="287">
        <f>S85</f>
        <v>1825100</v>
      </c>
      <c r="T84" s="295">
        <f>T85</f>
        <v>1825100</v>
      </c>
      <c r="U84" s="272"/>
    </row>
    <row r="85" spans="1:21" ht="13.5" customHeight="1" x14ac:dyDescent="0.2">
      <c r="A85" s="285"/>
      <c r="B85" s="294"/>
      <c r="C85" s="293"/>
      <c r="D85" s="292"/>
      <c r="E85" s="291"/>
      <c r="F85" s="291"/>
      <c r="G85" s="290" t="s">
        <v>201</v>
      </c>
      <c r="H85" s="290"/>
      <c r="I85" s="290"/>
      <c r="J85" s="290"/>
      <c r="K85" s="290"/>
      <c r="L85" s="289">
        <v>235</v>
      </c>
      <c r="M85" s="173">
        <v>8</v>
      </c>
      <c r="N85" s="173">
        <v>1</v>
      </c>
      <c r="O85" s="172">
        <v>6560075080</v>
      </c>
      <c r="P85" s="171" t="s">
        <v>306</v>
      </c>
      <c r="Q85" s="288"/>
      <c r="R85" s="287">
        <v>1651600</v>
      </c>
      <c r="S85" s="287">
        <v>1825100</v>
      </c>
      <c r="T85" s="286">
        <v>1825100</v>
      </c>
      <c r="U85" s="272" t="s">
        <v>295</v>
      </c>
    </row>
    <row r="86" spans="1:21" ht="21.75" customHeight="1" x14ac:dyDescent="0.2">
      <c r="A86" s="285"/>
      <c r="B86" s="294"/>
      <c r="C86" s="293"/>
      <c r="D86" s="292"/>
      <c r="E86" s="291"/>
      <c r="F86" s="291"/>
      <c r="G86" s="296"/>
      <c r="H86" s="296"/>
      <c r="I86" s="296"/>
      <c r="J86" s="296"/>
      <c r="K86" s="296" t="s">
        <v>305</v>
      </c>
      <c r="L86" s="289">
        <v>235</v>
      </c>
      <c r="M86" s="173">
        <v>8</v>
      </c>
      <c r="N86" s="173">
        <v>1</v>
      </c>
      <c r="O86" s="172">
        <v>6560095110</v>
      </c>
      <c r="P86" s="171">
        <v>0</v>
      </c>
      <c r="Q86" s="288"/>
      <c r="R86" s="287">
        <v>90000</v>
      </c>
      <c r="S86" s="287"/>
      <c r="T86" s="286"/>
      <c r="U86" s="272"/>
    </row>
    <row r="87" spans="1:21" ht="31.5" customHeight="1" x14ac:dyDescent="0.2">
      <c r="A87" s="285"/>
      <c r="B87" s="294"/>
      <c r="C87" s="293"/>
      <c r="D87" s="292"/>
      <c r="E87" s="291"/>
      <c r="F87" s="291"/>
      <c r="G87" s="296"/>
      <c r="H87" s="296"/>
      <c r="I87" s="296"/>
      <c r="J87" s="296"/>
      <c r="K87" s="296" t="s">
        <v>304</v>
      </c>
      <c r="L87" s="289">
        <v>235</v>
      </c>
      <c r="M87" s="173">
        <v>8</v>
      </c>
      <c r="N87" s="173">
        <v>1</v>
      </c>
      <c r="O87" s="172">
        <v>6560095110</v>
      </c>
      <c r="P87" s="171">
        <v>240</v>
      </c>
      <c r="Q87" s="288"/>
      <c r="R87" s="287">
        <v>90000</v>
      </c>
      <c r="S87" s="287"/>
      <c r="T87" s="286"/>
      <c r="U87" s="272"/>
    </row>
    <row r="88" spans="1:21" x14ac:dyDescent="0.2">
      <c r="A88" s="285"/>
      <c r="B88" s="294"/>
      <c r="C88" s="293"/>
      <c r="D88" s="292"/>
      <c r="E88" s="291"/>
      <c r="F88" s="291"/>
      <c r="G88" s="296"/>
      <c r="H88" s="296"/>
      <c r="I88" s="296"/>
      <c r="J88" s="296"/>
      <c r="K88" s="296" t="s">
        <v>297</v>
      </c>
      <c r="L88" s="289">
        <v>235</v>
      </c>
      <c r="M88" s="173">
        <v>8</v>
      </c>
      <c r="N88" s="173">
        <v>1</v>
      </c>
      <c r="O88" s="172">
        <v>6560095110</v>
      </c>
      <c r="P88" s="171">
        <v>244</v>
      </c>
      <c r="Q88" s="288"/>
      <c r="R88" s="287">
        <v>90000</v>
      </c>
      <c r="S88" s="287"/>
      <c r="T88" s="286"/>
      <c r="U88" s="272"/>
    </row>
    <row r="89" spans="1:21" ht="22.5" x14ac:dyDescent="0.2">
      <c r="A89" s="285"/>
      <c r="B89" s="294"/>
      <c r="C89" s="293"/>
      <c r="D89" s="292"/>
      <c r="E89" s="291"/>
      <c r="F89" s="291"/>
      <c r="G89" s="296"/>
      <c r="H89" s="296"/>
      <c r="I89" s="296"/>
      <c r="J89" s="296"/>
      <c r="K89" s="296" t="s">
        <v>239</v>
      </c>
      <c r="L89" s="289">
        <v>235</v>
      </c>
      <c r="M89" s="173">
        <v>8</v>
      </c>
      <c r="N89" s="173">
        <v>1</v>
      </c>
      <c r="O89" s="172">
        <v>6560097030</v>
      </c>
      <c r="P89" s="171">
        <v>0</v>
      </c>
      <c r="Q89" s="288"/>
      <c r="R89" s="287">
        <v>228500</v>
      </c>
      <c r="S89" s="287"/>
      <c r="T89" s="286"/>
      <c r="U89" s="272"/>
    </row>
    <row r="90" spans="1:21" x14ac:dyDescent="0.2">
      <c r="A90" s="285"/>
      <c r="B90" s="294"/>
      <c r="C90" s="293"/>
      <c r="D90" s="292"/>
      <c r="E90" s="291"/>
      <c r="F90" s="291"/>
      <c r="G90" s="296"/>
      <c r="H90" s="296"/>
      <c r="I90" s="296"/>
      <c r="J90" s="296"/>
      <c r="K90" s="296" t="s">
        <v>303</v>
      </c>
      <c r="L90" s="289">
        <v>235</v>
      </c>
      <c r="M90" s="173">
        <v>8</v>
      </c>
      <c r="N90" s="173">
        <v>1</v>
      </c>
      <c r="O90" s="172">
        <v>6560097030</v>
      </c>
      <c r="P90" s="171">
        <v>540</v>
      </c>
      <c r="Q90" s="288"/>
      <c r="R90" s="287">
        <v>228500</v>
      </c>
      <c r="S90" s="287"/>
      <c r="T90" s="286"/>
      <c r="U90" s="272"/>
    </row>
    <row r="91" spans="1:21" ht="46.5" customHeight="1" x14ac:dyDescent="0.2">
      <c r="A91" s="285"/>
      <c r="B91" s="294"/>
      <c r="C91" s="293"/>
      <c r="D91" s="292"/>
      <c r="E91" s="291"/>
      <c r="F91" s="291"/>
      <c r="G91" s="296"/>
      <c r="H91" s="296"/>
      <c r="I91" s="296"/>
      <c r="J91" s="296"/>
      <c r="K91" s="296" t="s">
        <v>302</v>
      </c>
      <c r="L91" s="289">
        <v>235</v>
      </c>
      <c r="M91" s="173">
        <v>8</v>
      </c>
      <c r="N91" s="173">
        <v>1</v>
      </c>
      <c r="O91" s="172">
        <v>6560095220</v>
      </c>
      <c r="P91" s="171">
        <v>0</v>
      </c>
      <c r="Q91" s="298">
        <f>Q92</f>
        <v>10000</v>
      </c>
      <c r="R91" s="287">
        <f>R92</f>
        <v>287038.33</v>
      </c>
      <c r="S91" s="287">
        <f>S92</f>
        <v>140130</v>
      </c>
      <c r="T91" s="295">
        <f>T92</f>
        <v>51130</v>
      </c>
      <c r="U91" s="272"/>
    </row>
    <row r="92" spans="1:21" ht="27" customHeight="1" x14ac:dyDescent="0.2">
      <c r="A92" s="285"/>
      <c r="B92" s="294"/>
      <c r="C92" s="293"/>
      <c r="D92" s="292"/>
      <c r="E92" s="291"/>
      <c r="F92" s="290" t="s">
        <v>260</v>
      </c>
      <c r="G92" s="290"/>
      <c r="H92" s="290"/>
      <c r="I92" s="290"/>
      <c r="J92" s="290"/>
      <c r="K92" s="290"/>
      <c r="L92" s="289">
        <v>235</v>
      </c>
      <c r="M92" s="173">
        <v>8</v>
      </c>
      <c r="N92" s="173">
        <v>1</v>
      </c>
      <c r="O92" s="172">
        <v>6560095220</v>
      </c>
      <c r="P92" s="171">
        <v>240</v>
      </c>
      <c r="Q92" s="298">
        <f>Q94</f>
        <v>10000</v>
      </c>
      <c r="R92" s="287">
        <f>R94+R93</f>
        <v>287038.33</v>
      </c>
      <c r="S92" s="287">
        <v>140130</v>
      </c>
      <c r="T92" s="295">
        <v>51130</v>
      </c>
      <c r="U92" s="272" t="s">
        <v>295</v>
      </c>
    </row>
    <row r="93" spans="1:21" ht="27" customHeight="1" x14ac:dyDescent="0.2">
      <c r="A93" s="285"/>
      <c r="B93" s="294"/>
      <c r="C93" s="293"/>
      <c r="D93" s="292"/>
      <c r="E93" s="291"/>
      <c r="F93" s="296"/>
      <c r="G93" s="296"/>
      <c r="H93" s="296"/>
      <c r="I93" s="296"/>
      <c r="J93" s="296"/>
      <c r="K93" s="296" t="s">
        <v>297</v>
      </c>
      <c r="L93" s="289">
        <v>235</v>
      </c>
      <c r="M93" s="173">
        <v>8</v>
      </c>
      <c r="N93" s="173">
        <v>1</v>
      </c>
      <c r="O93" s="172">
        <v>6560095220</v>
      </c>
      <c r="P93" s="171">
        <v>244</v>
      </c>
      <c r="Q93" s="288"/>
      <c r="R93" s="287">
        <v>76938.33</v>
      </c>
      <c r="S93" s="287"/>
      <c r="T93" s="295"/>
      <c r="U93" s="272"/>
    </row>
    <row r="94" spans="1:21" ht="27" customHeight="1" x14ac:dyDescent="0.2">
      <c r="A94" s="285"/>
      <c r="B94" s="294"/>
      <c r="C94" s="293"/>
      <c r="D94" s="292"/>
      <c r="E94" s="291"/>
      <c r="F94" s="296"/>
      <c r="G94" s="296" t="s">
        <v>297</v>
      </c>
      <c r="H94" s="296"/>
      <c r="I94" s="296"/>
      <c r="J94" s="296"/>
      <c r="K94" s="296" t="s">
        <v>301</v>
      </c>
      <c r="L94" s="289">
        <v>235</v>
      </c>
      <c r="M94" s="173">
        <v>8</v>
      </c>
      <c r="N94" s="173">
        <v>1</v>
      </c>
      <c r="O94" s="172">
        <v>6560095220</v>
      </c>
      <c r="P94" s="171">
        <v>247</v>
      </c>
      <c r="Q94" s="298">
        <v>10000</v>
      </c>
      <c r="R94" s="287">
        <v>210100</v>
      </c>
      <c r="S94" s="287">
        <v>140130</v>
      </c>
      <c r="T94" s="295">
        <v>51130</v>
      </c>
      <c r="U94" s="272"/>
    </row>
    <row r="95" spans="1:21" ht="27" customHeight="1" x14ac:dyDescent="0.2">
      <c r="A95" s="285"/>
      <c r="B95" s="294"/>
      <c r="C95" s="293"/>
      <c r="D95" s="292"/>
      <c r="E95" s="291"/>
      <c r="F95" s="296"/>
      <c r="G95" s="296"/>
      <c r="H95" s="296"/>
      <c r="I95" s="296"/>
      <c r="J95" s="296"/>
      <c r="K95" s="297" t="s">
        <v>235</v>
      </c>
      <c r="L95" s="289">
        <v>235</v>
      </c>
      <c r="M95" s="173">
        <v>11</v>
      </c>
      <c r="N95" s="173">
        <v>0</v>
      </c>
      <c r="O95" s="172">
        <v>0</v>
      </c>
      <c r="P95" s="171">
        <v>0</v>
      </c>
      <c r="Q95" s="288"/>
      <c r="R95" s="287">
        <v>1525238</v>
      </c>
      <c r="S95" s="287"/>
      <c r="T95" s="295"/>
      <c r="U95" s="272"/>
    </row>
    <row r="96" spans="1:21" ht="27" customHeight="1" x14ac:dyDescent="0.2">
      <c r="A96" s="285"/>
      <c r="B96" s="294"/>
      <c r="C96" s="293"/>
      <c r="D96" s="292"/>
      <c r="E96" s="291"/>
      <c r="F96" s="296"/>
      <c r="G96" s="296"/>
      <c r="H96" s="296"/>
      <c r="I96" s="296"/>
      <c r="J96" s="296"/>
      <c r="K96" s="297" t="s">
        <v>300</v>
      </c>
      <c r="L96" s="289">
        <v>235</v>
      </c>
      <c r="M96" s="173">
        <v>11</v>
      </c>
      <c r="N96" s="173">
        <v>1</v>
      </c>
      <c r="O96" s="172">
        <v>0</v>
      </c>
      <c r="P96" s="171">
        <v>0</v>
      </c>
      <c r="Q96" s="288"/>
      <c r="R96" s="287">
        <v>1525238</v>
      </c>
      <c r="S96" s="287"/>
      <c r="T96" s="295"/>
      <c r="U96" s="272"/>
    </row>
    <row r="97" spans="1:21" ht="63.75" customHeight="1" x14ac:dyDescent="0.2">
      <c r="A97" s="285"/>
      <c r="B97" s="294"/>
      <c r="C97" s="293"/>
      <c r="D97" s="292"/>
      <c r="E97" s="291"/>
      <c r="F97" s="296"/>
      <c r="G97" s="296"/>
      <c r="H97" s="296"/>
      <c r="I97" s="296"/>
      <c r="J97" s="296"/>
      <c r="K97" s="296" t="s">
        <v>234</v>
      </c>
      <c r="L97" s="289">
        <v>235</v>
      </c>
      <c r="M97" s="173">
        <v>11</v>
      </c>
      <c r="N97" s="173">
        <v>1</v>
      </c>
      <c r="O97" s="172">
        <v>6500000000</v>
      </c>
      <c r="P97" s="171">
        <v>0</v>
      </c>
      <c r="Q97" s="288"/>
      <c r="R97" s="287">
        <v>1525238</v>
      </c>
      <c r="S97" s="287"/>
      <c r="T97" s="295"/>
      <c r="U97" s="272"/>
    </row>
    <row r="98" spans="1:21" ht="33.75" x14ac:dyDescent="0.2">
      <c r="A98" s="285"/>
      <c r="B98" s="294"/>
      <c r="C98" s="293"/>
      <c r="D98" s="292"/>
      <c r="E98" s="291"/>
      <c r="F98" s="296"/>
      <c r="G98" s="296"/>
      <c r="H98" s="296"/>
      <c r="I98" s="296"/>
      <c r="J98" s="296"/>
      <c r="K98" s="296" t="s">
        <v>233</v>
      </c>
      <c r="L98" s="289">
        <v>235</v>
      </c>
      <c r="M98" s="173">
        <v>11</v>
      </c>
      <c r="N98" s="173">
        <v>1</v>
      </c>
      <c r="O98" s="172">
        <v>6560000000</v>
      </c>
      <c r="P98" s="171">
        <v>0</v>
      </c>
      <c r="Q98" s="288"/>
      <c r="R98" s="287">
        <f>R99</f>
        <v>1525238</v>
      </c>
      <c r="S98" s="287"/>
      <c r="T98" s="295"/>
      <c r="U98" s="272"/>
    </row>
    <row r="99" spans="1:21" ht="34.5" customHeight="1" x14ac:dyDescent="0.2">
      <c r="A99" s="285"/>
      <c r="B99" s="294"/>
      <c r="C99" s="293"/>
      <c r="D99" s="292"/>
      <c r="E99" s="291"/>
      <c r="F99" s="296"/>
      <c r="G99" s="296"/>
      <c r="H99" s="296"/>
      <c r="I99" s="296"/>
      <c r="J99" s="296"/>
      <c r="K99" s="296" t="s">
        <v>299</v>
      </c>
      <c r="L99" s="289">
        <v>235</v>
      </c>
      <c r="M99" s="173">
        <v>11</v>
      </c>
      <c r="N99" s="173">
        <v>1</v>
      </c>
      <c r="O99" s="172" t="s">
        <v>230</v>
      </c>
      <c r="P99" s="171">
        <v>0</v>
      </c>
      <c r="Q99" s="288"/>
      <c r="R99" s="287">
        <v>1525238</v>
      </c>
      <c r="S99" s="287"/>
      <c r="T99" s="295"/>
      <c r="U99" s="272"/>
    </row>
    <row r="100" spans="1:21" ht="27" customHeight="1" x14ac:dyDescent="0.2">
      <c r="A100" s="285"/>
      <c r="B100" s="294"/>
      <c r="C100" s="293"/>
      <c r="D100" s="292"/>
      <c r="E100" s="291"/>
      <c r="F100" s="296"/>
      <c r="G100" s="296"/>
      <c r="H100" s="296"/>
      <c r="I100" s="296"/>
      <c r="J100" s="296"/>
      <c r="K100" s="296" t="s">
        <v>298</v>
      </c>
      <c r="L100" s="289">
        <v>235</v>
      </c>
      <c r="M100" s="173">
        <v>11</v>
      </c>
      <c r="N100" s="173">
        <v>1</v>
      </c>
      <c r="O100" s="172" t="s">
        <v>230</v>
      </c>
      <c r="P100" s="171">
        <v>240</v>
      </c>
      <c r="Q100" s="288"/>
      <c r="R100" s="287">
        <v>1525238</v>
      </c>
      <c r="S100" s="287"/>
      <c r="T100" s="295"/>
      <c r="U100" s="272"/>
    </row>
    <row r="101" spans="1:21" x14ac:dyDescent="0.2">
      <c r="A101" s="285"/>
      <c r="B101" s="294"/>
      <c r="C101" s="293"/>
      <c r="D101" s="292"/>
      <c r="E101" s="291"/>
      <c r="F101" s="291"/>
      <c r="G101" s="290" t="s">
        <v>297</v>
      </c>
      <c r="H101" s="290"/>
      <c r="I101" s="290"/>
      <c r="J101" s="290"/>
      <c r="K101" s="290"/>
      <c r="L101" s="289">
        <v>235</v>
      </c>
      <c r="M101" s="173">
        <v>11</v>
      </c>
      <c r="N101" s="173">
        <v>1</v>
      </c>
      <c r="O101" s="172" t="s">
        <v>230</v>
      </c>
      <c r="P101" s="171">
        <v>244</v>
      </c>
      <c r="Q101" s="288"/>
      <c r="R101" s="287">
        <v>1525238</v>
      </c>
      <c r="S101" s="287"/>
      <c r="T101" s="286"/>
      <c r="U101" s="272" t="s">
        <v>295</v>
      </c>
    </row>
    <row r="102" spans="1:21" ht="13.5" customHeight="1" x14ac:dyDescent="0.2">
      <c r="A102" s="285"/>
      <c r="B102" s="284"/>
      <c r="C102" s="283"/>
      <c r="D102" s="282"/>
      <c r="E102" s="281"/>
      <c r="F102" s="281"/>
      <c r="G102" s="280"/>
      <c r="H102" s="280"/>
      <c r="I102" s="280"/>
      <c r="J102" s="280"/>
      <c r="K102" s="280"/>
      <c r="L102" s="279"/>
      <c r="M102" s="278"/>
      <c r="N102" s="278"/>
      <c r="O102" s="277"/>
      <c r="P102" s="276"/>
      <c r="Q102" s="275"/>
      <c r="R102" s="274"/>
      <c r="S102" s="274"/>
      <c r="T102" s="273"/>
      <c r="U102" s="272"/>
    </row>
    <row r="103" spans="1:21" ht="15.75" thickBot="1" x14ac:dyDescent="0.25">
      <c r="A103" s="252"/>
      <c r="B103" s="271"/>
      <c r="C103" s="270"/>
      <c r="D103" s="270"/>
      <c r="E103" s="270"/>
      <c r="F103" s="270"/>
      <c r="G103" s="270"/>
      <c r="H103" s="270"/>
      <c r="I103" s="270"/>
      <c r="J103" s="270"/>
      <c r="K103" s="269" t="s">
        <v>296</v>
      </c>
      <c r="L103" s="268"/>
      <c r="M103" s="268"/>
      <c r="N103" s="268"/>
      <c r="O103" s="267"/>
      <c r="P103" s="267"/>
      <c r="Q103" s="266">
        <f>SUM(Q80+Q70+Q55+Q10)</f>
        <v>0</v>
      </c>
      <c r="R103" s="265">
        <v>8133211.5899999999</v>
      </c>
      <c r="S103" s="265">
        <v>5055100</v>
      </c>
      <c r="T103" s="264">
        <v>5003200</v>
      </c>
      <c r="U103" s="263" t="s">
        <v>295</v>
      </c>
    </row>
    <row r="104" spans="1:21" ht="11.25" customHeight="1" x14ac:dyDescent="0.2">
      <c r="A104" s="252"/>
      <c r="B104" s="262"/>
      <c r="C104" s="262"/>
      <c r="D104" s="262"/>
      <c r="E104" s="262"/>
      <c r="F104" s="262"/>
      <c r="G104" s="262"/>
      <c r="H104" s="262"/>
      <c r="I104" s="262"/>
      <c r="J104" s="262"/>
      <c r="K104" s="262"/>
      <c r="L104" s="261"/>
      <c r="M104" s="261"/>
      <c r="N104" s="261"/>
      <c r="O104" s="260"/>
      <c r="P104" s="260"/>
      <c r="Q104" s="259"/>
      <c r="R104" s="258"/>
      <c r="S104" s="258"/>
      <c r="T104" s="258"/>
      <c r="U104" s="257" t="s">
        <v>295</v>
      </c>
    </row>
    <row r="105" spans="1:21" ht="12.75" customHeight="1" x14ac:dyDescent="0.2">
      <c r="A105" s="252"/>
      <c r="B105" s="254"/>
      <c r="C105" s="254"/>
      <c r="D105" s="254"/>
      <c r="E105" s="254"/>
      <c r="F105" s="254"/>
      <c r="G105" s="254"/>
      <c r="H105" s="254"/>
      <c r="I105" s="254"/>
      <c r="J105" s="254"/>
      <c r="K105" s="254"/>
      <c r="L105" s="250"/>
      <c r="M105" s="250"/>
      <c r="N105" s="250"/>
      <c r="O105" s="249"/>
      <c r="P105" s="249"/>
      <c r="Q105" s="248"/>
      <c r="R105" s="256"/>
      <c r="S105" s="256"/>
      <c r="T105" s="256"/>
      <c r="U105" s="255"/>
    </row>
    <row r="106" spans="1:21" ht="12.75" customHeight="1" x14ac:dyDescent="0.2">
      <c r="A106" s="252"/>
      <c r="B106" s="254"/>
      <c r="C106" s="254"/>
      <c r="D106" s="254"/>
      <c r="E106" s="254"/>
      <c r="F106" s="254"/>
      <c r="G106" s="254"/>
      <c r="H106" s="254"/>
      <c r="I106" s="254" t="s">
        <v>294</v>
      </c>
      <c r="J106" s="254"/>
      <c r="K106" s="254"/>
      <c r="L106" s="250"/>
      <c r="M106" s="250"/>
      <c r="N106" s="250"/>
      <c r="O106" s="249"/>
      <c r="P106" s="249"/>
      <c r="Q106" s="248"/>
      <c r="R106" s="253"/>
      <c r="S106" s="253"/>
      <c r="T106" s="253"/>
    </row>
    <row r="107" spans="1:21" ht="12.75" customHeight="1" x14ac:dyDescent="0.2">
      <c r="A107" s="252"/>
      <c r="B107" s="254"/>
      <c r="C107" s="254"/>
      <c r="D107" s="254"/>
      <c r="E107" s="254"/>
      <c r="F107" s="254"/>
      <c r="G107" s="254"/>
      <c r="H107" s="254"/>
      <c r="I107" s="254"/>
      <c r="J107" s="254"/>
      <c r="K107" s="254"/>
      <c r="L107" s="250"/>
      <c r="M107" s="250"/>
      <c r="N107" s="250"/>
      <c r="O107" s="249"/>
      <c r="P107" s="249"/>
      <c r="Q107" s="248"/>
      <c r="R107" s="253"/>
      <c r="S107" s="253"/>
      <c r="T107" s="253"/>
    </row>
    <row r="108" spans="1:21" ht="12.75" customHeight="1" x14ac:dyDescent="0.2">
      <c r="A108" s="252"/>
      <c r="B108" s="254"/>
      <c r="C108" s="254"/>
      <c r="D108" s="254"/>
      <c r="E108" s="254"/>
      <c r="F108" s="254"/>
      <c r="G108" s="254"/>
      <c r="H108" s="254"/>
      <c r="I108" s="254" t="s">
        <v>294</v>
      </c>
      <c r="J108" s="254"/>
      <c r="K108" s="254"/>
      <c r="L108" s="250"/>
      <c r="M108" s="250"/>
      <c r="N108" s="250"/>
      <c r="O108" s="249"/>
      <c r="P108" s="249"/>
      <c r="Q108" s="248"/>
      <c r="R108" s="253"/>
      <c r="S108" s="253"/>
      <c r="T108" s="253"/>
    </row>
    <row r="109" spans="1:21" ht="12.75" customHeight="1" x14ac:dyDescent="0.2">
      <c r="A109" s="252"/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0"/>
      <c r="M109" s="250"/>
      <c r="N109" s="250"/>
      <c r="O109" s="249"/>
      <c r="P109" s="249"/>
      <c r="Q109" s="248"/>
      <c r="R109" s="253"/>
      <c r="S109" s="253"/>
      <c r="T109" s="253"/>
    </row>
    <row r="110" spans="1:21" ht="12.75" customHeight="1" x14ac:dyDescent="0.2">
      <c r="A110" s="252"/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0"/>
      <c r="M110" s="250"/>
      <c r="N110" s="250"/>
      <c r="O110" s="249"/>
      <c r="P110" s="249"/>
      <c r="Q110" s="248"/>
      <c r="R110" s="253"/>
      <c r="S110" s="253"/>
      <c r="T110" s="253"/>
    </row>
    <row r="111" spans="1:21" ht="12.75" customHeight="1" x14ac:dyDescent="0.2">
      <c r="A111" s="252"/>
      <c r="B111" s="254"/>
      <c r="C111" s="254"/>
      <c r="D111" s="254"/>
      <c r="E111" s="254"/>
      <c r="F111" s="254"/>
      <c r="G111" s="254"/>
      <c r="H111" s="254"/>
      <c r="I111" s="254"/>
      <c r="J111" s="254"/>
      <c r="K111" s="254"/>
      <c r="L111" s="250"/>
      <c r="M111" s="250"/>
      <c r="N111" s="250"/>
      <c r="O111" s="249"/>
      <c r="P111" s="249"/>
      <c r="Q111" s="248"/>
      <c r="R111" s="253"/>
      <c r="S111" s="253"/>
      <c r="T111" s="253"/>
    </row>
    <row r="112" spans="1:21" ht="12.75" customHeight="1" x14ac:dyDescent="0.2">
      <c r="A112" s="252"/>
      <c r="B112" s="251"/>
      <c r="C112" s="251"/>
      <c r="D112" s="251"/>
      <c r="E112" s="251"/>
      <c r="F112" s="251"/>
      <c r="G112" s="251"/>
      <c r="H112" s="251"/>
      <c r="I112" s="251"/>
      <c r="J112" s="251"/>
      <c r="K112" s="251"/>
      <c r="L112" s="250"/>
      <c r="M112" s="250"/>
      <c r="N112" s="250"/>
      <c r="O112" s="249"/>
      <c r="P112" s="249"/>
      <c r="Q112" s="248"/>
    </row>
  </sheetData>
  <autoFilter ref="P1:P112"/>
  <mergeCells count="38">
    <mergeCell ref="G25:K25"/>
    <mergeCell ref="D19:K19"/>
    <mergeCell ref="E12:K12"/>
    <mergeCell ref="G17:K17"/>
    <mergeCell ref="F14:K14"/>
    <mergeCell ref="B8:K8"/>
    <mergeCell ref="B9:K9"/>
    <mergeCell ref="B10:K10"/>
    <mergeCell ref="G101:K101"/>
    <mergeCell ref="G49:K49"/>
    <mergeCell ref="F92:K92"/>
    <mergeCell ref="D81:K81"/>
    <mergeCell ref="G61:K61"/>
    <mergeCell ref="D11:K11"/>
    <mergeCell ref="F21:K21"/>
    <mergeCell ref="G22:K22"/>
    <mergeCell ref="B45:K45"/>
    <mergeCell ref="F48:K48"/>
    <mergeCell ref="B4:P4"/>
    <mergeCell ref="B6:P6"/>
    <mergeCell ref="E20:K20"/>
    <mergeCell ref="B5:T5"/>
    <mergeCell ref="F66:K66"/>
    <mergeCell ref="D64:K64"/>
    <mergeCell ref="B62:K62"/>
    <mergeCell ref="E65:K65"/>
    <mergeCell ref="E47:K47"/>
    <mergeCell ref="B55:K55"/>
    <mergeCell ref="D46:K46"/>
    <mergeCell ref="G85:K85"/>
    <mergeCell ref="E82:K82"/>
    <mergeCell ref="F83:K83"/>
    <mergeCell ref="G68:K68"/>
    <mergeCell ref="B80:K80"/>
    <mergeCell ref="F58:K58"/>
    <mergeCell ref="E57:K57"/>
    <mergeCell ref="D56:K56"/>
    <mergeCell ref="G54:K54"/>
  </mergeCells>
  <pageMargins left="1.1811023622047245" right="0.23622047244094491" top="0.15748031496062992" bottom="0.15748031496062992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showGridLines="0" tabSelected="1" zoomScale="90" zoomScaleNormal="90" workbookViewId="0">
      <selection activeCell="M89" sqref="M89"/>
    </sheetView>
  </sheetViews>
  <sheetFormatPr defaultRowHeight="15" x14ac:dyDescent="0.25"/>
  <cols>
    <col min="1" max="1" width="0.7109375" style="385" customWidth="1"/>
    <col min="2" max="2" width="0.7109375" style="386" customWidth="1"/>
    <col min="3" max="3" width="1.42578125" style="386" customWidth="1"/>
    <col min="4" max="6" width="9.140625" style="386"/>
    <col min="7" max="7" width="5.28515625" style="386" customWidth="1"/>
    <col min="8" max="11" width="9.140625" style="386" hidden="1" customWidth="1"/>
    <col min="12" max="12" width="12.85546875" style="386" customWidth="1"/>
    <col min="13" max="13" width="6.42578125" style="386" customWidth="1"/>
    <col min="14" max="14" width="6.7109375" style="386" customWidth="1"/>
    <col min="15" max="15" width="7.28515625" style="386" customWidth="1"/>
    <col min="16" max="16" width="11.5703125" style="386" customWidth="1"/>
    <col min="17" max="19" width="14.28515625" style="386" customWidth="1"/>
    <col min="20" max="20" width="14.28515625" style="385" customWidth="1"/>
    <col min="21" max="16384" width="9.140625" style="385"/>
  </cols>
  <sheetData>
    <row r="1" spans="1:22" x14ac:dyDescent="0.25">
      <c r="R1" s="456" t="s">
        <v>365</v>
      </c>
      <c r="S1" s="454"/>
    </row>
    <row r="2" spans="1:22" x14ac:dyDescent="0.25">
      <c r="R2" s="456" t="s">
        <v>364</v>
      </c>
      <c r="S2" s="454"/>
    </row>
    <row r="3" spans="1:22" x14ac:dyDescent="0.25">
      <c r="R3" s="456" t="s">
        <v>363</v>
      </c>
      <c r="S3" s="454"/>
    </row>
    <row r="4" spans="1:22" x14ac:dyDescent="0.25">
      <c r="R4" s="455" t="s">
        <v>362</v>
      </c>
      <c r="S4" s="454"/>
    </row>
    <row r="5" spans="1:22" x14ac:dyDescent="0.25">
      <c r="R5" s="455"/>
      <c r="S5" s="454"/>
    </row>
    <row r="7" spans="1:22" ht="51" customHeight="1" x14ac:dyDescent="0.25">
      <c r="A7" s="453" t="s">
        <v>361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2"/>
      <c r="U7" s="452"/>
      <c r="V7" s="452"/>
    </row>
    <row r="8" spans="1:22" ht="15.75" thickBot="1" x14ac:dyDescent="0.3"/>
    <row r="9" spans="1:22" ht="15.75" customHeight="1" thickBot="1" x14ac:dyDescent="0.3">
      <c r="B9" s="451" t="s">
        <v>287</v>
      </c>
      <c r="C9" s="450"/>
      <c r="D9" s="450"/>
      <c r="E9" s="450"/>
      <c r="F9" s="450"/>
      <c r="G9" s="450"/>
      <c r="H9" s="450"/>
      <c r="I9" s="450"/>
      <c r="J9" s="450"/>
      <c r="K9" s="449"/>
      <c r="L9" s="442" t="s">
        <v>360</v>
      </c>
      <c r="M9" s="442" t="s">
        <v>359</v>
      </c>
      <c r="N9" s="442" t="s">
        <v>358</v>
      </c>
      <c r="O9" s="442" t="s">
        <v>357</v>
      </c>
      <c r="P9" s="448" t="s">
        <v>227</v>
      </c>
      <c r="Q9" s="447">
        <v>2021</v>
      </c>
      <c r="R9" s="446">
        <v>2022</v>
      </c>
      <c r="S9" s="446">
        <v>2023</v>
      </c>
    </row>
    <row r="10" spans="1:22" ht="8.25" customHeight="1" thickBot="1" x14ac:dyDescent="0.3">
      <c r="B10" s="445"/>
      <c r="C10" s="444"/>
      <c r="D10" s="444"/>
      <c r="E10" s="444"/>
      <c r="F10" s="444"/>
      <c r="G10" s="444"/>
      <c r="H10" s="444"/>
      <c r="I10" s="444"/>
      <c r="J10" s="444"/>
      <c r="K10" s="443"/>
      <c r="L10" s="442"/>
      <c r="M10" s="442"/>
      <c r="N10" s="442"/>
      <c r="O10" s="442"/>
      <c r="P10" s="441"/>
      <c r="Q10" s="440"/>
      <c r="R10" s="439"/>
      <c r="S10" s="439"/>
    </row>
    <row r="11" spans="1:22" ht="76.5" customHeight="1" x14ac:dyDescent="0.25">
      <c r="B11" s="438" t="s">
        <v>356</v>
      </c>
      <c r="C11" s="438"/>
      <c r="D11" s="438"/>
      <c r="E11" s="438"/>
      <c r="F11" s="438"/>
      <c r="G11" s="438"/>
      <c r="H11" s="438"/>
      <c r="I11" s="438"/>
      <c r="J11" s="438"/>
      <c r="K11" s="437"/>
      <c r="L11" s="436">
        <v>6500000000</v>
      </c>
      <c r="M11" s="435">
        <v>0</v>
      </c>
      <c r="N11" s="435">
        <v>0</v>
      </c>
      <c r="O11" s="434">
        <v>0</v>
      </c>
      <c r="P11" s="406">
        <f>P12+P31+P37+P42+P47+P56+P73+P27</f>
        <v>0</v>
      </c>
      <c r="Q11" s="406">
        <f>Q12+Q31+Q37+Q42+Q47+Q56+Q73+Q27</f>
        <v>8131881.0899999999</v>
      </c>
      <c r="R11" s="406">
        <f>R12+R31+R37+R42+R47+R56+R73+R27</f>
        <v>5054200</v>
      </c>
      <c r="S11" s="406">
        <f>S12+S31+S37+S42+S47+S56+S73+S27</f>
        <v>5002300</v>
      </c>
    </row>
    <row r="12" spans="1:22" ht="38.25" customHeight="1" x14ac:dyDescent="0.25">
      <c r="B12" s="433"/>
      <c r="C12" s="425" t="s">
        <v>355</v>
      </c>
      <c r="D12" s="425"/>
      <c r="E12" s="425"/>
      <c r="F12" s="425"/>
      <c r="G12" s="425"/>
      <c r="H12" s="425"/>
      <c r="I12" s="425"/>
      <c r="J12" s="425"/>
      <c r="K12" s="416"/>
      <c r="L12" s="409">
        <v>6510000000</v>
      </c>
      <c r="M12" s="408">
        <v>0</v>
      </c>
      <c r="N12" s="408">
        <v>0</v>
      </c>
      <c r="O12" s="407">
        <v>0</v>
      </c>
      <c r="P12" s="406">
        <f>P16+P20+P21+P22+P24+P23+P25</f>
        <v>-55000</v>
      </c>
      <c r="Q12" s="406">
        <f>Q16+Q20+Q21+Q22+Q24+Q23+Q25</f>
        <v>1946466.08</v>
      </c>
      <c r="R12" s="406">
        <f>R16+R20+R21+R22+R24+R23+R25</f>
        <v>2037770</v>
      </c>
      <c r="S12" s="406">
        <f>S16+S20+S21+S22+S24+S23+S25</f>
        <v>2037770</v>
      </c>
    </row>
    <row r="13" spans="1:22" ht="18" customHeight="1" x14ac:dyDescent="0.25">
      <c r="B13" s="424" t="s">
        <v>278</v>
      </c>
      <c r="C13" s="424"/>
      <c r="D13" s="424"/>
      <c r="E13" s="424"/>
      <c r="F13" s="424"/>
      <c r="G13" s="424"/>
      <c r="H13" s="424"/>
      <c r="I13" s="424"/>
      <c r="J13" s="424"/>
      <c r="K13" s="412"/>
      <c r="L13" s="409">
        <v>6510010010</v>
      </c>
      <c r="M13" s="408">
        <v>0</v>
      </c>
      <c r="N13" s="408">
        <v>0</v>
      </c>
      <c r="O13" s="407" t="s">
        <v>338</v>
      </c>
      <c r="P13" s="393">
        <v>-100000</v>
      </c>
      <c r="Q13" s="393">
        <v>580000</v>
      </c>
      <c r="R13" s="393">
        <v>680000</v>
      </c>
      <c r="S13" s="393">
        <v>680000</v>
      </c>
    </row>
    <row r="14" spans="1:22" ht="15" customHeight="1" x14ac:dyDescent="0.25">
      <c r="B14" s="418" t="s">
        <v>281</v>
      </c>
      <c r="C14" s="418"/>
      <c r="D14" s="418"/>
      <c r="E14" s="418"/>
      <c r="F14" s="418"/>
      <c r="G14" s="418"/>
      <c r="H14" s="418"/>
      <c r="I14" s="418"/>
      <c r="J14" s="418"/>
      <c r="K14" s="405"/>
      <c r="L14" s="402">
        <v>6510010010</v>
      </c>
      <c r="M14" s="401">
        <v>1</v>
      </c>
      <c r="N14" s="401">
        <v>0</v>
      </c>
      <c r="O14" s="400" t="s">
        <v>338</v>
      </c>
      <c r="P14" s="393">
        <v>-100000</v>
      </c>
      <c r="Q14" s="393">
        <v>580000</v>
      </c>
      <c r="R14" s="393">
        <v>680000</v>
      </c>
      <c r="S14" s="393">
        <v>680000</v>
      </c>
    </row>
    <row r="15" spans="1:22" ht="36" customHeight="1" x14ac:dyDescent="0.25">
      <c r="B15" s="418" t="s">
        <v>280</v>
      </c>
      <c r="C15" s="418"/>
      <c r="D15" s="418"/>
      <c r="E15" s="418"/>
      <c r="F15" s="418"/>
      <c r="G15" s="418"/>
      <c r="H15" s="418"/>
      <c r="I15" s="418"/>
      <c r="J15" s="418"/>
      <c r="K15" s="405"/>
      <c r="L15" s="402">
        <v>6510010010</v>
      </c>
      <c r="M15" s="401">
        <v>1</v>
      </c>
      <c r="N15" s="401">
        <v>2</v>
      </c>
      <c r="O15" s="400" t="s">
        <v>338</v>
      </c>
      <c r="P15" s="393">
        <v>-100000</v>
      </c>
      <c r="Q15" s="393">
        <v>580000</v>
      </c>
      <c r="R15" s="393">
        <v>680000</v>
      </c>
      <c r="S15" s="393">
        <v>680000</v>
      </c>
    </row>
    <row r="16" spans="1:22" ht="26.25" customHeight="1" x14ac:dyDescent="0.25">
      <c r="B16" s="418" t="s">
        <v>261</v>
      </c>
      <c r="C16" s="418"/>
      <c r="D16" s="418"/>
      <c r="E16" s="418"/>
      <c r="F16" s="418"/>
      <c r="G16" s="418"/>
      <c r="H16" s="418"/>
      <c r="I16" s="418"/>
      <c r="J16" s="418"/>
      <c r="K16" s="405"/>
      <c r="L16" s="402">
        <v>6510010010</v>
      </c>
      <c r="M16" s="401">
        <v>1</v>
      </c>
      <c r="N16" s="401">
        <v>2</v>
      </c>
      <c r="O16" s="400" t="s">
        <v>327</v>
      </c>
      <c r="P16" s="393">
        <v>-100000</v>
      </c>
      <c r="Q16" s="393">
        <v>580000</v>
      </c>
      <c r="R16" s="393">
        <v>680000</v>
      </c>
      <c r="S16" s="393">
        <v>680000</v>
      </c>
    </row>
    <row r="17" spans="2:19" ht="27.75" customHeight="1" x14ac:dyDescent="0.25">
      <c r="B17" s="424" t="s">
        <v>275</v>
      </c>
      <c r="C17" s="424"/>
      <c r="D17" s="424"/>
      <c r="E17" s="424"/>
      <c r="F17" s="424"/>
      <c r="G17" s="424"/>
      <c r="H17" s="424"/>
      <c r="I17" s="424"/>
      <c r="J17" s="424"/>
      <c r="K17" s="412"/>
      <c r="L17" s="409">
        <v>6510010020</v>
      </c>
      <c r="M17" s="408">
        <v>0</v>
      </c>
      <c r="N17" s="408">
        <v>0</v>
      </c>
      <c r="O17" s="407" t="s">
        <v>338</v>
      </c>
      <c r="P17" s="406">
        <v>45000</v>
      </c>
      <c r="Q17" s="406">
        <v>1366466.08</v>
      </c>
      <c r="R17" s="406">
        <v>1357770</v>
      </c>
      <c r="S17" s="406">
        <v>1357770</v>
      </c>
    </row>
    <row r="18" spans="2:19" x14ac:dyDescent="0.25">
      <c r="B18" s="418" t="s">
        <v>281</v>
      </c>
      <c r="C18" s="418"/>
      <c r="D18" s="418"/>
      <c r="E18" s="418"/>
      <c r="F18" s="418"/>
      <c r="G18" s="418"/>
      <c r="H18" s="418"/>
      <c r="I18" s="418"/>
      <c r="J18" s="418"/>
      <c r="K18" s="405"/>
      <c r="L18" s="402">
        <v>6510010020</v>
      </c>
      <c r="M18" s="401">
        <v>1</v>
      </c>
      <c r="N18" s="401">
        <v>0</v>
      </c>
      <c r="O18" s="400">
        <v>0</v>
      </c>
      <c r="P18" s="393">
        <v>45000</v>
      </c>
      <c r="Q18" s="393">
        <v>1366466.08</v>
      </c>
      <c r="R18" s="393">
        <v>1357770</v>
      </c>
      <c r="S18" s="393">
        <v>1357770</v>
      </c>
    </row>
    <row r="19" spans="2:19" ht="60.75" customHeight="1" x14ac:dyDescent="0.25">
      <c r="B19" s="418" t="s">
        <v>277</v>
      </c>
      <c r="C19" s="418"/>
      <c r="D19" s="418"/>
      <c r="E19" s="418"/>
      <c r="F19" s="418"/>
      <c r="G19" s="418"/>
      <c r="H19" s="418"/>
      <c r="I19" s="418"/>
      <c r="J19" s="418"/>
      <c r="K19" s="405"/>
      <c r="L19" s="402">
        <v>6510010020</v>
      </c>
      <c r="M19" s="401">
        <v>1</v>
      </c>
      <c r="N19" s="401">
        <v>4</v>
      </c>
      <c r="O19" s="400" t="s">
        <v>338</v>
      </c>
      <c r="P19" s="393">
        <v>45000</v>
      </c>
      <c r="Q19" s="393">
        <f>Q20+Q21+Q22+Q23+Q24+Q25</f>
        <v>1366466.08</v>
      </c>
      <c r="R19" s="393">
        <f>R20+R21+R22+R23+R24+R25</f>
        <v>1357770</v>
      </c>
      <c r="S19" s="393">
        <f>S20+S21+S22+S23+S24+S25</f>
        <v>1357770</v>
      </c>
    </row>
    <row r="20" spans="2:19" ht="26.25" customHeight="1" x14ac:dyDescent="0.25">
      <c r="B20" s="418" t="s">
        <v>261</v>
      </c>
      <c r="C20" s="418"/>
      <c r="D20" s="418"/>
      <c r="E20" s="418"/>
      <c r="F20" s="418"/>
      <c r="G20" s="418"/>
      <c r="H20" s="418"/>
      <c r="I20" s="418"/>
      <c r="J20" s="418"/>
      <c r="K20" s="405"/>
      <c r="L20" s="402">
        <v>6510010020</v>
      </c>
      <c r="M20" s="401">
        <v>1</v>
      </c>
      <c r="N20" s="401">
        <v>4</v>
      </c>
      <c r="O20" s="400" t="s">
        <v>327</v>
      </c>
      <c r="P20" s="393">
        <v>-59000</v>
      </c>
      <c r="Q20" s="393">
        <v>885315.7</v>
      </c>
      <c r="R20" s="393">
        <v>986000</v>
      </c>
      <c r="S20" s="393">
        <v>986000</v>
      </c>
    </row>
    <row r="21" spans="2:19" ht="37.5" customHeight="1" x14ac:dyDescent="0.25">
      <c r="B21" s="418" t="s">
        <v>231</v>
      </c>
      <c r="C21" s="418"/>
      <c r="D21" s="418"/>
      <c r="E21" s="418"/>
      <c r="F21" s="418"/>
      <c r="G21" s="418"/>
      <c r="H21" s="418"/>
      <c r="I21" s="418"/>
      <c r="J21" s="418"/>
      <c r="K21" s="405"/>
      <c r="L21" s="402">
        <v>6510010020</v>
      </c>
      <c r="M21" s="401">
        <v>1</v>
      </c>
      <c r="N21" s="401">
        <v>4</v>
      </c>
      <c r="O21" s="400" t="s">
        <v>326</v>
      </c>
      <c r="P21" s="393">
        <v>65000</v>
      </c>
      <c r="Q21" s="393">
        <v>408385.34</v>
      </c>
      <c r="R21" s="393">
        <v>324570</v>
      </c>
      <c r="S21" s="393">
        <v>333570</v>
      </c>
    </row>
    <row r="22" spans="2:19" ht="17.25" customHeight="1" x14ac:dyDescent="0.25">
      <c r="B22" s="418" t="s">
        <v>201</v>
      </c>
      <c r="C22" s="418"/>
      <c r="D22" s="418"/>
      <c r="E22" s="418"/>
      <c r="F22" s="418"/>
      <c r="G22" s="418"/>
      <c r="H22" s="418"/>
      <c r="I22" s="418"/>
      <c r="J22" s="418"/>
      <c r="K22" s="405"/>
      <c r="L22" s="402">
        <v>6510010020</v>
      </c>
      <c r="M22" s="401">
        <v>1</v>
      </c>
      <c r="N22" s="401">
        <v>4</v>
      </c>
      <c r="O22" s="400" t="s">
        <v>306</v>
      </c>
      <c r="P22" s="393"/>
      <c r="Q22" s="393">
        <v>27200</v>
      </c>
      <c r="R22" s="393">
        <v>27200</v>
      </c>
      <c r="S22" s="393">
        <v>27200</v>
      </c>
    </row>
    <row r="23" spans="2:19" ht="17.25" customHeight="1" x14ac:dyDescent="0.25">
      <c r="B23" s="418" t="s">
        <v>272</v>
      </c>
      <c r="C23" s="418"/>
      <c r="D23" s="418"/>
      <c r="E23" s="418"/>
      <c r="F23" s="418"/>
      <c r="G23" s="418"/>
      <c r="H23" s="418"/>
      <c r="I23" s="418"/>
      <c r="J23" s="418"/>
      <c r="K23" s="405"/>
      <c r="L23" s="402">
        <v>6510010020</v>
      </c>
      <c r="M23" s="401">
        <v>1</v>
      </c>
      <c r="N23" s="401">
        <v>4</v>
      </c>
      <c r="O23" s="400">
        <v>830</v>
      </c>
      <c r="P23" s="393"/>
      <c r="Q23" s="393">
        <v>1000</v>
      </c>
      <c r="R23" s="393"/>
      <c r="S23" s="393"/>
    </row>
    <row r="24" spans="2:19" x14ac:dyDescent="0.25">
      <c r="B24" s="418" t="s">
        <v>265</v>
      </c>
      <c r="C24" s="418"/>
      <c r="D24" s="418"/>
      <c r="E24" s="418"/>
      <c r="F24" s="418"/>
      <c r="G24" s="418"/>
      <c r="H24" s="418"/>
      <c r="I24" s="418"/>
      <c r="J24" s="418"/>
      <c r="K24" s="405"/>
      <c r="L24" s="402">
        <v>6510010020</v>
      </c>
      <c r="M24" s="401">
        <v>1</v>
      </c>
      <c r="N24" s="401">
        <v>4</v>
      </c>
      <c r="O24" s="400" t="s">
        <v>336</v>
      </c>
      <c r="P24" s="393">
        <v>3500</v>
      </c>
      <c r="Q24" s="393">
        <v>9065.0400000000009</v>
      </c>
      <c r="R24" s="393">
        <v>20000</v>
      </c>
      <c r="S24" s="393">
        <v>11000</v>
      </c>
    </row>
    <row r="25" spans="2:19" ht="101.25" customHeight="1" x14ac:dyDescent="0.25">
      <c r="B25" s="432" t="s">
        <v>271</v>
      </c>
      <c r="C25" s="431"/>
      <c r="D25" s="431"/>
      <c r="E25" s="431"/>
      <c r="F25" s="431"/>
      <c r="G25" s="430"/>
      <c r="H25" s="420"/>
      <c r="I25" s="420"/>
      <c r="J25" s="420"/>
      <c r="K25" s="419"/>
      <c r="L25" s="402">
        <v>6510015010</v>
      </c>
      <c r="M25" s="401">
        <v>1</v>
      </c>
      <c r="N25" s="401">
        <v>4</v>
      </c>
      <c r="O25" s="400">
        <v>0</v>
      </c>
      <c r="P25" s="393">
        <v>35500</v>
      </c>
      <c r="Q25" s="393">
        <v>35500</v>
      </c>
      <c r="R25" s="393"/>
      <c r="S25" s="393"/>
    </row>
    <row r="26" spans="2:19" ht="13.5" customHeight="1" x14ac:dyDescent="0.25">
      <c r="B26" s="418" t="s">
        <v>201</v>
      </c>
      <c r="C26" s="418"/>
      <c r="D26" s="418"/>
      <c r="E26" s="418"/>
      <c r="F26" s="418"/>
      <c r="G26" s="418"/>
      <c r="H26" s="420"/>
      <c r="I26" s="420"/>
      <c r="J26" s="420"/>
      <c r="K26" s="419"/>
      <c r="L26" s="402">
        <v>6510015010</v>
      </c>
      <c r="M26" s="401">
        <v>1</v>
      </c>
      <c r="N26" s="401">
        <v>4</v>
      </c>
      <c r="O26" s="400">
        <v>540</v>
      </c>
      <c r="P26" s="393">
        <v>35500</v>
      </c>
      <c r="Q26" s="393">
        <v>35500</v>
      </c>
      <c r="R26" s="393"/>
      <c r="S26" s="393"/>
    </row>
    <row r="27" spans="2:19" ht="50.25" customHeight="1" x14ac:dyDescent="0.25">
      <c r="B27" s="424" t="s">
        <v>269</v>
      </c>
      <c r="C27" s="424"/>
      <c r="D27" s="424"/>
      <c r="E27" s="424"/>
      <c r="F27" s="424"/>
      <c r="G27" s="424"/>
      <c r="H27" s="424"/>
      <c r="I27" s="424"/>
      <c r="J27" s="424"/>
      <c r="K27" s="412"/>
      <c r="L27" s="409">
        <v>6510010080</v>
      </c>
      <c r="M27" s="408">
        <v>0</v>
      </c>
      <c r="N27" s="408">
        <v>0</v>
      </c>
      <c r="O27" s="407" t="s">
        <v>338</v>
      </c>
      <c r="P27" s="406"/>
      <c r="Q27" s="406">
        <v>22200</v>
      </c>
      <c r="R27" s="406">
        <v>22200</v>
      </c>
      <c r="S27" s="406">
        <v>22200</v>
      </c>
    </row>
    <row r="28" spans="2:19" x14ac:dyDescent="0.25">
      <c r="B28" s="418" t="s">
        <v>281</v>
      </c>
      <c r="C28" s="418"/>
      <c r="D28" s="418"/>
      <c r="E28" s="418"/>
      <c r="F28" s="418"/>
      <c r="G28" s="418"/>
      <c r="H28" s="418"/>
      <c r="I28" s="418"/>
      <c r="J28" s="418"/>
      <c r="K28" s="405"/>
      <c r="L28" s="402">
        <v>6510010080</v>
      </c>
      <c r="M28" s="401">
        <v>1</v>
      </c>
      <c r="N28" s="401">
        <v>0</v>
      </c>
      <c r="O28" s="400" t="s">
        <v>338</v>
      </c>
      <c r="P28" s="393"/>
      <c r="Q28" s="393">
        <v>22200</v>
      </c>
      <c r="R28" s="393">
        <v>22200</v>
      </c>
      <c r="S28" s="393">
        <v>22200</v>
      </c>
    </row>
    <row r="29" spans="2:19" ht="48.75" customHeight="1" x14ac:dyDescent="0.25">
      <c r="B29" s="418" t="s">
        <v>124</v>
      </c>
      <c r="C29" s="418"/>
      <c r="D29" s="418"/>
      <c r="E29" s="418"/>
      <c r="F29" s="418"/>
      <c r="G29" s="418"/>
      <c r="H29" s="418"/>
      <c r="I29" s="418"/>
      <c r="J29" s="418"/>
      <c r="K29" s="405"/>
      <c r="L29" s="402">
        <v>6510010080</v>
      </c>
      <c r="M29" s="401">
        <v>1</v>
      </c>
      <c r="N29" s="401">
        <v>6</v>
      </c>
      <c r="O29" s="400" t="s">
        <v>338</v>
      </c>
      <c r="P29" s="393"/>
      <c r="Q29" s="393">
        <v>22200</v>
      </c>
      <c r="R29" s="393">
        <v>22200</v>
      </c>
      <c r="S29" s="393">
        <v>22200</v>
      </c>
    </row>
    <row r="30" spans="2:19" x14ac:dyDescent="0.25">
      <c r="B30" s="418" t="s">
        <v>201</v>
      </c>
      <c r="C30" s="418"/>
      <c r="D30" s="418"/>
      <c r="E30" s="418"/>
      <c r="F30" s="418"/>
      <c r="G30" s="418"/>
      <c r="H30" s="418"/>
      <c r="I30" s="418"/>
      <c r="J30" s="418"/>
      <c r="K30" s="405"/>
      <c r="L30" s="402">
        <v>6510010080</v>
      </c>
      <c r="M30" s="401">
        <v>1</v>
      </c>
      <c r="N30" s="401">
        <v>6</v>
      </c>
      <c r="O30" s="400" t="s">
        <v>306</v>
      </c>
      <c r="P30" s="393"/>
      <c r="Q30" s="393">
        <v>22200</v>
      </c>
      <c r="R30" s="393">
        <v>22200</v>
      </c>
      <c r="S30" s="393">
        <v>22200</v>
      </c>
    </row>
    <row r="31" spans="2:19" ht="54" customHeight="1" x14ac:dyDescent="0.25">
      <c r="B31" s="417"/>
      <c r="C31" s="429" t="s">
        <v>354</v>
      </c>
      <c r="D31" s="428"/>
      <c r="E31" s="428"/>
      <c r="F31" s="428"/>
      <c r="G31" s="428"/>
      <c r="H31" s="427"/>
      <c r="I31" s="427"/>
      <c r="J31" s="427"/>
      <c r="K31" s="426"/>
      <c r="L31" s="409">
        <v>6520000000</v>
      </c>
      <c r="M31" s="408">
        <v>0</v>
      </c>
      <c r="N31" s="408">
        <v>0</v>
      </c>
      <c r="O31" s="407">
        <v>0</v>
      </c>
      <c r="P31" s="406"/>
      <c r="Q31" s="406">
        <v>102000</v>
      </c>
      <c r="R31" s="406">
        <v>103000</v>
      </c>
      <c r="S31" s="406">
        <v>107100</v>
      </c>
    </row>
    <row r="32" spans="2:19" ht="38.25" customHeight="1" x14ac:dyDescent="0.25">
      <c r="B32" s="424" t="s">
        <v>353</v>
      </c>
      <c r="C32" s="424"/>
      <c r="D32" s="424"/>
      <c r="E32" s="424"/>
      <c r="F32" s="424"/>
      <c r="G32" s="424"/>
      <c r="H32" s="424"/>
      <c r="I32" s="424"/>
      <c r="J32" s="424"/>
      <c r="K32" s="412"/>
      <c r="L32" s="409">
        <v>6520051180</v>
      </c>
      <c r="M32" s="408">
        <v>0</v>
      </c>
      <c r="N32" s="408">
        <v>0</v>
      </c>
      <c r="O32" s="407" t="s">
        <v>338</v>
      </c>
      <c r="P32" s="406"/>
      <c r="Q32" s="406">
        <v>102000</v>
      </c>
      <c r="R32" s="406">
        <v>103000</v>
      </c>
      <c r="S32" s="406">
        <v>107100</v>
      </c>
    </row>
    <row r="33" spans="2:19" ht="15.75" customHeight="1" x14ac:dyDescent="0.25">
      <c r="B33" s="418" t="s">
        <v>264</v>
      </c>
      <c r="C33" s="418"/>
      <c r="D33" s="418"/>
      <c r="E33" s="418"/>
      <c r="F33" s="418"/>
      <c r="G33" s="418"/>
      <c r="H33" s="418"/>
      <c r="I33" s="418"/>
      <c r="J33" s="418"/>
      <c r="K33" s="405"/>
      <c r="L33" s="402">
        <v>6520051180</v>
      </c>
      <c r="M33" s="401">
        <v>2</v>
      </c>
      <c r="N33" s="401">
        <v>0</v>
      </c>
      <c r="O33" s="400" t="s">
        <v>338</v>
      </c>
      <c r="P33" s="393"/>
      <c r="Q33" s="393">
        <v>102000</v>
      </c>
      <c r="R33" s="393">
        <v>103000</v>
      </c>
      <c r="S33" s="393">
        <v>107100</v>
      </c>
    </row>
    <row r="34" spans="2:19" ht="27" customHeight="1" x14ac:dyDescent="0.25">
      <c r="B34" s="418" t="s">
        <v>72</v>
      </c>
      <c r="C34" s="418"/>
      <c r="D34" s="418"/>
      <c r="E34" s="418"/>
      <c r="F34" s="418"/>
      <c r="G34" s="418"/>
      <c r="H34" s="418"/>
      <c r="I34" s="418"/>
      <c r="J34" s="418"/>
      <c r="K34" s="405"/>
      <c r="L34" s="402">
        <v>6520051180</v>
      </c>
      <c r="M34" s="401">
        <v>2</v>
      </c>
      <c r="N34" s="401">
        <v>3</v>
      </c>
      <c r="O34" s="400" t="s">
        <v>338</v>
      </c>
      <c r="P34" s="393"/>
      <c r="Q34" s="393">
        <v>102000</v>
      </c>
      <c r="R34" s="393">
        <f>R35+R36</f>
        <v>103000</v>
      </c>
      <c r="S34" s="393">
        <f>S35+S36</f>
        <v>107100</v>
      </c>
    </row>
    <row r="35" spans="2:19" ht="24.75" customHeight="1" x14ac:dyDescent="0.25">
      <c r="B35" s="418" t="s">
        <v>261</v>
      </c>
      <c r="C35" s="418"/>
      <c r="D35" s="418"/>
      <c r="E35" s="418"/>
      <c r="F35" s="418"/>
      <c r="G35" s="418"/>
      <c r="H35" s="418"/>
      <c r="I35" s="418"/>
      <c r="J35" s="418"/>
      <c r="K35" s="405"/>
      <c r="L35" s="402">
        <v>6520051180</v>
      </c>
      <c r="M35" s="401">
        <v>2</v>
      </c>
      <c r="N35" s="401">
        <v>3</v>
      </c>
      <c r="O35" s="400" t="s">
        <v>327</v>
      </c>
      <c r="P35" s="393"/>
      <c r="Q35" s="393">
        <v>100000</v>
      </c>
      <c r="R35" s="393">
        <v>101000</v>
      </c>
      <c r="S35" s="393">
        <v>105100</v>
      </c>
    </row>
    <row r="36" spans="2:19" ht="35.25" customHeight="1" x14ac:dyDescent="0.25">
      <c r="B36" s="418" t="s">
        <v>231</v>
      </c>
      <c r="C36" s="418"/>
      <c r="D36" s="418"/>
      <c r="E36" s="418"/>
      <c r="F36" s="418"/>
      <c r="G36" s="418"/>
      <c r="H36" s="418"/>
      <c r="I36" s="418"/>
      <c r="J36" s="418"/>
      <c r="K36" s="405"/>
      <c r="L36" s="402">
        <v>6520051180</v>
      </c>
      <c r="M36" s="401">
        <v>2</v>
      </c>
      <c r="N36" s="401">
        <v>3</v>
      </c>
      <c r="O36" s="400" t="s">
        <v>326</v>
      </c>
      <c r="P36" s="393"/>
      <c r="Q36" s="393">
        <v>2000</v>
      </c>
      <c r="R36" s="393">
        <v>2000</v>
      </c>
      <c r="S36" s="393">
        <v>2000</v>
      </c>
    </row>
    <row r="37" spans="2:19" ht="63.75" customHeight="1" x14ac:dyDescent="0.25">
      <c r="B37" s="417"/>
      <c r="C37" s="425" t="s">
        <v>352</v>
      </c>
      <c r="D37" s="425"/>
      <c r="E37" s="425"/>
      <c r="F37" s="425"/>
      <c r="G37" s="425"/>
      <c r="H37" s="425"/>
      <c r="I37" s="425"/>
      <c r="J37" s="425"/>
      <c r="K37" s="416"/>
      <c r="L37" s="409">
        <v>6530000000</v>
      </c>
      <c r="M37" s="408">
        <v>0</v>
      </c>
      <c r="N37" s="408">
        <v>0</v>
      </c>
      <c r="O37" s="407">
        <v>0</v>
      </c>
      <c r="P37" s="406">
        <v>25000</v>
      </c>
      <c r="Q37" s="406">
        <f>Q38</f>
        <v>112989.92</v>
      </c>
      <c r="R37" s="406">
        <f>R38</f>
        <v>100000</v>
      </c>
      <c r="S37" s="406">
        <f>S38</f>
        <v>100000</v>
      </c>
    </row>
    <row r="38" spans="2:19" ht="39" customHeight="1" x14ac:dyDescent="0.25">
      <c r="B38" s="424" t="s">
        <v>257</v>
      </c>
      <c r="C38" s="424"/>
      <c r="D38" s="424"/>
      <c r="E38" s="424"/>
      <c r="F38" s="424"/>
      <c r="G38" s="424"/>
      <c r="H38" s="424"/>
      <c r="I38" s="424"/>
      <c r="J38" s="424"/>
      <c r="K38" s="412"/>
      <c r="L38" s="409">
        <v>6530095020</v>
      </c>
      <c r="M38" s="408">
        <v>0</v>
      </c>
      <c r="N38" s="408">
        <v>0</v>
      </c>
      <c r="O38" s="407" t="s">
        <v>338</v>
      </c>
      <c r="P38" s="406">
        <v>25000</v>
      </c>
      <c r="Q38" s="406">
        <f>Q39</f>
        <v>112989.92</v>
      </c>
      <c r="R38" s="406">
        <f>R39</f>
        <v>100000</v>
      </c>
      <c r="S38" s="406">
        <f>S39</f>
        <v>100000</v>
      </c>
    </row>
    <row r="39" spans="2:19" ht="26.25" customHeight="1" x14ac:dyDescent="0.25">
      <c r="B39" s="418" t="s">
        <v>259</v>
      </c>
      <c r="C39" s="418"/>
      <c r="D39" s="418"/>
      <c r="E39" s="418"/>
      <c r="F39" s="418"/>
      <c r="G39" s="418"/>
      <c r="H39" s="418"/>
      <c r="I39" s="418"/>
      <c r="J39" s="418"/>
      <c r="K39" s="405"/>
      <c r="L39" s="402">
        <v>6530095020</v>
      </c>
      <c r="M39" s="401">
        <v>3</v>
      </c>
      <c r="N39" s="401">
        <v>0</v>
      </c>
      <c r="O39" s="400" t="s">
        <v>338</v>
      </c>
      <c r="P39" s="406">
        <v>25000</v>
      </c>
      <c r="Q39" s="393">
        <v>112989.92</v>
      </c>
      <c r="R39" s="393">
        <v>100000</v>
      </c>
      <c r="S39" s="393">
        <v>100000</v>
      </c>
    </row>
    <row r="40" spans="2:19" ht="35.25" customHeight="1" x14ac:dyDescent="0.25">
      <c r="B40" s="418" t="s">
        <v>351</v>
      </c>
      <c r="C40" s="418"/>
      <c r="D40" s="418"/>
      <c r="E40" s="418"/>
      <c r="F40" s="418"/>
      <c r="G40" s="418"/>
      <c r="H40" s="418"/>
      <c r="I40" s="418"/>
      <c r="J40" s="418"/>
      <c r="K40" s="405"/>
      <c r="L40" s="402">
        <v>6530095020</v>
      </c>
      <c r="M40" s="401">
        <v>3</v>
      </c>
      <c r="N40" s="401">
        <v>10</v>
      </c>
      <c r="O40" s="400" t="s">
        <v>338</v>
      </c>
      <c r="P40" s="406">
        <v>25000</v>
      </c>
      <c r="Q40" s="393">
        <v>112989.92</v>
      </c>
      <c r="R40" s="393">
        <v>100000</v>
      </c>
      <c r="S40" s="393">
        <v>100000</v>
      </c>
    </row>
    <row r="41" spans="2:19" ht="37.5" customHeight="1" x14ac:dyDescent="0.25">
      <c r="B41" s="418" t="s">
        <v>231</v>
      </c>
      <c r="C41" s="418"/>
      <c r="D41" s="418"/>
      <c r="E41" s="418"/>
      <c r="F41" s="418"/>
      <c r="G41" s="418"/>
      <c r="H41" s="418"/>
      <c r="I41" s="418"/>
      <c r="J41" s="418"/>
      <c r="K41" s="405"/>
      <c r="L41" s="402">
        <v>6530095020</v>
      </c>
      <c r="M41" s="401">
        <v>3</v>
      </c>
      <c r="N41" s="401">
        <v>10</v>
      </c>
      <c r="O41" s="400" t="s">
        <v>326</v>
      </c>
      <c r="P41" s="406">
        <v>25000</v>
      </c>
      <c r="Q41" s="393">
        <v>112989.92</v>
      </c>
      <c r="R41" s="393">
        <v>100000</v>
      </c>
      <c r="S41" s="393">
        <v>100000</v>
      </c>
    </row>
    <row r="42" spans="2:19" ht="66" customHeight="1" x14ac:dyDescent="0.25">
      <c r="B42" s="417"/>
      <c r="C42" s="425" t="s">
        <v>350</v>
      </c>
      <c r="D42" s="425"/>
      <c r="E42" s="425"/>
      <c r="F42" s="425"/>
      <c r="G42" s="425"/>
      <c r="H42" s="425"/>
      <c r="I42" s="425"/>
      <c r="J42" s="425"/>
      <c r="K42" s="416"/>
      <c r="L42" s="409">
        <v>6540000000</v>
      </c>
      <c r="M42" s="408">
        <v>0</v>
      </c>
      <c r="N42" s="408">
        <v>0</v>
      </c>
      <c r="O42" s="407">
        <v>0</v>
      </c>
      <c r="P42" s="406"/>
      <c r="Q42" s="406">
        <f>Q43</f>
        <v>982755.13</v>
      </c>
      <c r="R42" s="406">
        <f>R43</f>
        <v>826000</v>
      </c>
      <c r="S42" s="406">
        <f>S43</f>
        <v>859000</v>
      </c>
    </row>
    <row r="43" spans="2:19" ht="51.75" customHeight="1" x14ac:dyDescent="0.25">
      <c r="B43" s="424" t="s">
        <v>253</v>
      </c>
      <c r="C43" s="424"/>
      <c r="D43" s="424"/>
      <c r="E43" s="424"/>
      <c r="F43" s="424"/>
      <c r="G43" s="424"/>
      <c r="H43" s="424"/>
      <c r="I43" s="424"/>
      <c r="J43" s="424"/>
      <c r="K43" s="412"/>
      <c r="L43" s="409">
        <v>6540095280</v>
      </c>
      <c r="M43" s="408">
        <v>0</v>
      </c>
      <c r="N43" s="408">
        <v>0</v>
      </c>
      <c r="O43" s="407" t="s">
        <v>338</v>
      </c>
      <c r="P43" s="406"/>
      <c r="Q43" s="406">
        <f>Q46</f>
        <v>982755.13</v>
      </c>
      <c r="R43" s="406">
        <f>R46</f>
        <v>826000</v>
      </c>
      <c r="S43" s="406">
        <f>S46</f>
        <v>859000</v>
      </c>
    </row>
    <row r="44" spans="2:19" x14ac:dyDescent="0.25">
      <c r="B44" s="418" t="s">
        <v>256</v>
      </c>
      <c r="C44" s="418"/>
      <c r="D44" s="418"/>
      <c r="E44" s="418"/>
      <c r="F44" s="418"/>
      <c r="G44" s="418"/>
      <c r="H44" s="418"/>
      <c r="I44" s="418"/>
      <c r="J44" s="418"/>
      <c r="K44" s="405"/>
      <c r="L44" s="402">
        <v>6540095280</v>
      </c>
      <c r="M44" s="401">
        <v>4</v>
      </c>
      <c r="N44" s="401">
        <v>0</v>
      </c>
      <c r="O44" s="400" t="s">
        <v>338</v>
      </c>
      <c r="P44" s="393"/>
      <c r="Q44" s="393">
        <f>Q46</f>
        <v>982755.13</v>
      </c>
      <c r="R44" s="393">
        <f>R46</f>
        <v>826000</v>
      </c>
      <c r="S44" s="393">
        <f>S46</f>
        <v>859000</v>
      </c>
    </row>
    <row r="45" spans="2:19" x14ac:dyDescent="0.25">
      <c r="B45" s="418" t="s">
        <v>255</v>
      </c>
      <c r="C45" s="418"/>
      <c r="D45" s="418"/>
      <c r="E45" s="418"/>
      <c r="F45" s="418"/>
      <c r="G45" s="418"/>
      <c r="H45" s="418"/>
      <c r="I45" s="418"/>
      <c r="J45" s="418"/>
      <c r="K45" s="405"/>
      <c r="L45" s="402">
        <v>6540095280</v>
      </c>
      <c r="M45" s="401">
        <v>4</v>
      </c>
      <c r="N45" s="401">
        <v>9</v>
      </c>
      <c r="O45" s="400" t="s">
        <v>338</v>
      </c>
      <c r="P45" s="393"/>
      <c r="Q45" s="393">
        <f>Q46</f>
        <v>982755.13</v>
      </c>
      <c r="R45" s="393">
        <f>R46</f>
        <v>826000</v>
      </c>
      <c r="S45" s="393">
        <f>S46</f>
        <v>859000</v>
      </c>
    </row>
    <row r="46" spans="2:19" ht="36" customHeight="1" x14ac:dyDescent="0.25">
      <c r="B46" s="418" t="s">
        <v>231</v>
      </c>
      <c r="C46" s="418"/>
      <c r="D46" s="418"/>
      <c r="E46" s="418"/>
      <c r="F46" s="418"/>
      <c r="G46" s="418"/>
      <c r="H46" s="418"/>
      <c r="I46" s="418"/>
      <c r="J46" s="418"/>
      <c r="K46" s="405"/>
      <c r="L46" s="402">
        <v>6540095280</v>
      </c>
      <c r="M46" s="401">
        <v>4</v>
      </c>
      <c r="N46" s="401">
        <v>9</v>
      </c>
      <c r="O46" s="400" t="s">
        <v>326</v>
      </c>
      <c r="P46" s="393"/>
      <c r="Q46" s="393">
        <v>982755.13</v>
      </c>
      <c r="R46" s="393">
        <v>826000</v>
      </c>
      <c r="S46" s="393">
        <v>859000</v>
      </c>
    </row>
    <row r="47" spans="2:19" ht="53.25" customHeight="1" x14ac:dyDescent="0.25">
      <c r="B47" s="417"/>
      <c r="C47" s="425" t="s">
        <v>349</v>
      </c>
      <c r="D47" s="425"/>
      <c r="E47" s="425"/>
      <c r="F47" s="425"/>
      <c r="G47" s="425"/>
      <c r="H47" s="425"/>
      <c r="I47" s="425"/>
      <c r="J47" s="425"/>
      <c r="K47" s="416"/>
      <c r="L47" s="409">
        <v>6550000000</v>
      </c>
      <c r="M47" s="408">
        <v>0</v>
      </c>
      <c r="N47" s="408">
        <v>0</v>
      </c>
      <c r="O47" s="407">
        <v>0</v>
      </c>
      <c r="P47" s="406">
        <v>20000</v>
      </c>
      <c r="Q47" s="406">
        <f>Q48+Q52</f>
        <v>1183093.6299999999</v>
      </c>
      <c r="R47" s="406">
        <f>R48</f>
        <v>0</v>
      </c>
      <c r="S47" s="406">
        <f>S48</f>
        <v>0</v>
      </c>
    </row>
    <row r="48" spans="2:19" ht="30" customHeight="1" x14ac:dyDescent="0.25">
      <c r="B48" s="418" t="s">
        <v>312</v>
      </c>
      <c r="C48" s="418"/>
      <c r="D48" s="418"/>
      <c r="E48" s="418"/>
      <c r="F48" s="418"/>
      <c r="G48" s="418"/>
      <c r="H48" s="418"/>
      <c r="I48" s="418"/>
      <c r="J48" s="418"/>
      <c r="K48" s="405"/>
      <c r="L48" s="402">
        <v>6550095310</v>
      </c>
      <c r="M48" s="401">
        <v>5</v>
      </c>
      <c r="N48" s="401">
        <v>0</v>
      </c>
      <c r="O48" s="400" t="s">
        <v>338</v>
      </c>
      <c r="P48" s="406">
        <v>20000</v>
      </c>
      <c r="Q48" s="393">
        <f>Q49</f>
        <v>193093.63</v>
      </c>
      <c r="R48" s="393">
        <f>R49</f>
        <v>0</v>
      </c>
      <c r="S48" s="393">
        <f>S49</f>
        <v>0</v>
      </c>
    </row>
    <row r="49" spans="2:19" ht="21.75" customHeight="1" x14ac:dyDescent="0.25">
      <c r="B49" s="418" t="s">
        <v>250</v>
      </c>
      <c r="C49" s="418"/>
      <c r="D49" s="418"/>
      <c r="E49" s="418"/>
      <c r="F49" s="418"/>
      <c r="G49" s="418"/>
      <c r="H49" s="418"/>
      <c r="I49" s="418"/>
      <c r="J49" s="418"/>
      <c r="K49" s="405"/>
      <c r="L49" s="402">
        <v>6550095310</v>
      </c>
      <c r="M49" s="401">
        <v>5</v>
      </c>
      <c r="N49" s="401">
        <v>3</v>
      </c>
      <c r="O49" s="400" t="s">
        <v>338</v>
      </c>
      <c r="P49" s="406">
        <v>20000</v>
      </c>
      <c r="Q49" s="393">
        <f>Q51</f>
        <v>193093.63</v>
      </c>
      <c r="R49" s="393">
        <f>R51</f>
        <v>0</v>
      </c>
      <c r="S49" s="393">
        <f>S51</f>
        <v>0</v>
      </c>
    </row>
    <row r="50" spans="2:19" ht="53.25" customHeight="1" x14ac:dyDescent="0.25">
      <c r="B50" s="424" t="s">
        <v>348</v>
      </c>
      <c r="C50" s="424"/>
      <c r="D50" s="424"/>
      <c r="E50" s="424"/>
      <c r="F50" s="424"/>
      <c r="G50" s="424"/>
      <c r="H50" s="424"/>
      <c r="I50" s="424"/>
      <c r="J50" s="424"/>
      <c r="K50" s="412"/>
      <c r="L50" s="409">
        <v>6550095310</v>
      </c>
      <c r="M50" s="408">
        <v>0</v>
      </c>
      <c r="N50" s="408">
        <v>0</v>
      </c>
      <c r="O50" s="407" t="s">
        <v>338</v>
      </c>
      <c r="P50" s="406">
        <v>20000</v>
      </c>
      <c r="Q50" s="406">
        <f>Q51</f>
        <v>193093.63</v>
      </c>
      <c r="R50" s="393">
        <v>0</v>
      </c>
      <c r="S50" s="393">
        <v>0</v>
      </c>
    </row>
    <row r="51" spans="2:19" ht="34.5" customHeight="1" x14ac:dyDescent="0.25">
      <c r="B51" s="418" t="s">
        <v>231</v>
      </c>
      <c r="C51" s="418"/>
      <c r="D51" s="418"/>
      <c r="E51" s="418"/>
      <c r="F51" s="418"/>
      <c r="G51" s="418"/>
      <c r="H51" s="418"/>
      <c r="I51" s="418"/>
      <c r="J51" s="418"/>
      <c r="K51" s="405"/>
      <c r="L51" s="402">
        <v>6550095310</v>
      </c>
      <c r="M51" s="401">
        <v>5</v>
      </c>
      <c r="N51" s="401">
        <v>3</v>
      </c>
      <c r="O51" s="400" t="s">
        <v>326</v>
      </c>
      <c r="P51" s="406">
        <v>20000</v>
      </c>
      <c r="Q51" s="393">
        <v>193093.63</v>
      </c>
      <c r="R51" s="393">
        <v>0</v>
      </c>
      <c r="S51" s="393">
        <v>0</v>
      </c>
    </row>
    <row r="52" spans="2:19" ht="34.5" customHeight="1" x14ac:dyDescent="0.25">
      <c r="B52" s="412" t="s">
        <v>248</v>
      </c>
      <c r="C52" s="411"/>
      <c r="D52" s="411"/>
      <c r="E52" s="411"/>
      <c r="F52" s="411"/>
      <c r="G52" s="411"/>
      <c r="H52" s="411"/>
      <c r="I52" s="411"/>
      <c r="J52" s="411"/>
      <c r="K52" s="410"/>
      <c r="L52" s="409" t="s">
        <v>247</v>
      </c>
      <c r="M52" s="408">
        <v>0</v>
      </c>
      <c r="N52" s="408">
        <v>0</v>
      </c>
      <c r="O52" s="407" t="s">
        <v>338</v>
      </c>
      <c r="P52" s="406"/>
      <c r="Q52" s="406">
        <f>Q55</f>
        <v>990000</v>
      </c>
      <c r="R52" s="406">
        <v>0</v>
      </c>
      <c r="S52" s="406">
        <v>0</v>
      </c>
    </row>
    <row r="53" spans="2:19" ht="34.5" customHeight="1" x14ac:dyDescent="0.25">
      <c r="B53" s="405" t="s">
        <v>312</v>
      </c>
      <c r="C53" s="404"/>
      <c r="D53" s="404"/>
      <c r="E53" s="404"/>
      <c r="F53" s="404"/>
      <c r="G53" s="404"/>
      <c r="H53" s="404"/>
      <c r="I53" s="404"/>
      <c r="J53" s="404"/>
      <c r="K53" s="403"/>
      <c r="L53" s="402" t="s">
        <v>247</v>
      </c>
      <c r="M53" s="401">
        <v>5</v>
      </c>
      <c r="N53" s="401">
        <v>0</v>
      </c>
      <c r="O53" s="400" t="s">
        <v>338</v>
      </c>
      <c r="P53" s="393"/>
      <c r="Q53" s="393">
        <f>Q55</f>
        <v>990000</v>
      </c>
      <c r="R53" s="393">
        <v>0</v>
      </c>
      <c r="S53" s="393">
        <v>0</v>
      </c>
    </row>
    <row r="54" spans="2:19" ht="34.5" customHeight="1" x14ac:dyDescent="0.25">
      <c r="B54" s="405" t="s">
        <v>250</v>
      </c>
      <c r="C54" s="404"/>
      <c r="D54" s="404"/>
      <c r="E54" s="404"/>
      <c r="F54" s="404"/>
      <c r="G54" s="404"/>
      <c r="H54" s="404"/>
      <c r="I54" s="404"/>
      <c r="J54" s="404"/>
      <c r="K54" s="403"/>
      <c r="L54" s="402" t="s">
        <v>247</v>
      </c>
      <c r="M54" s="401">
        <v>5</v>
      </c>
      <c r="N54" s="401">
        <v>3</v>
      </c>
      <c r="O54" s="400" t="s">
        <v>338</v>
      </c>
      <c r="P54" s="393"/>
      <c r="Q54" s="393">
        <f>Q55</f>
        <v>990000</v>
      </c>
      <c r="R54" s="393">
        <v>0</v>
      </c>
      <c r="S54" s="393">
        <v>0</v>
      </c>
    </row>
    <row r="55" spans="2:19" ht="34.5" customHeight="1" x14ac:dyDescent="0.25">
      <c r="B55" s="405" t="s">
        <v>231</v>
      </c>
      <c r="C55" s="404"/>
      <c r="D55" s="404"/>
      <c r="E55" s="404"/>
      <c r="F55" s="404"/>
      <c r="G55" s="404"/>
      <c r="H55" s="404"/>
      <c r="I55" s="404"/>
      <c r="J55" s="404"/>
      <c r="K55" s="403"/>
      <c r="L55" s="402" t="s">
        <v>247</v>
      </c>
      <c r="M55" s="401">
        <v>5</v>
      </c>
      <c r="N55" s="401">
        <v>3</v>
      </c>
      <c r="O55" s="400" t="s">
        <v>326</v>
      </c>
      <c r="P55" s="393"/>
      <c r="Q55" s="393">
        <v>990000</v>
      </c>
      <c r="R55" s="393">
        <v>0</v>
      </c>
      <c r="S55" s="393">
        <v>0</v>
      </c>
    </row>
    <row r="56" spans="2:19" ht="53.25" customHeight="1" x14ac:dyDescent="0.25">
      <c r="B56" s="417"/>
      <c r="C56" s="425" t="s">
        <v>347</v>
      </c>
      <c r="D56" s="425"/>
      <c r="E56" s="425"/>
      <c r="F56" s="425"/>
      <c r="G56" s="425"/>
      <c r="H56" s="425"/>
      <c r="I56" s="425"/>
      <c r="J56" s="425"/>
      <c r="K56" s="416"/>
      <c r="L56" s="409">
        <v>6560000000</v>
      </c>
      <c r="M56" s="408">
        <v>0</v>
      </c>
      <c r="N56" s="408">
        <v>0</v>
      </c>
      <c r="O56" s="407">
        <v>0</v>
      </c>
      <c r="P56" s="406">
        <v>10000</v>
      </c>
      <c r="Q56" s="406">
        <f>Q57+Q61+Q65+Q69</f>
        <v>2257138.33</v>
      </c>
      <c r="R56" s="406">
        <f>R57+R61+R65+R69</f>
        <v>1965230</v>
      </c>
      <c r="S56" s="406">
        <f>S57+S61+S65+S69</f>
        <v>1876230</v>
      </c>
    </row>
    <row r="57" spans="2:19" ht="77.25" customHeight="1" x14ac:dyDescent="0.25">
      <c r="B57" s="424" t="s">
        <v>240</v>
      </c>
      <c r="C57" s="424"/>
      <c r="D57" s="424"/>
      <c r="E57" s="424"/>
      <c r="F57" s="424"/>
      <c r="G57" s="424"/>
      <c r="H57" s="424"/>
      <c r="I57" s="424"/>
      <c r="J57" s="424"/>
      <c r="K57" s="412"/>
      <c r="L57" s="409">
        <v>6560075080</v>
      </c>
      <c r="M57" s="408">
        <v>0</v>
      </c>
      <c r="N57" s="408">
        <v>0</v>
      </c>
      <c r="O57" s="407" t="s">
        <v>338</v>
      </c>
      <c r="P57" s="406"/>
      <c r="Q57" s="406">
        <f>Q58</f>
        <v>1651600</v>
      </c>
      <c r="R57" s="406">
        <f>R58</f>
        <v>1825100</v>
      </c>
      <c r="S57" s="406">
        <f>S58</f>
        <v>1825100</v>
      </c>
    </row>
    <row r="58" spans="2:19" x14ac:dyDescent="0.25">
      <c r="B58" s="418" t="s">
        <v>244</v>
      </c>
      <c r="C58" s="418"/>
      <c r="D58" s="418"/>
      <c r="E58" s="418"/>
      <c r="F58" s="418"/>
      <c r="G58" s="418"/>
      <c r="H58" s="418"/>
      <c r="I58" s="418"/>
      <c r="J58" s="418"/>
      <c r="K58" s="405"/>
      <c r="L58" s="402">
        <v>6560075080</v>
      </c>
      <c r="M58" s="401">
        <v>8</v>
      </c>
      <c r="N58" s="401">
        <v>0</v>
      </c>
      <c r="O58" s="400" t="s">
        <v>338</v>
      </c>
      <c r="P58" s="393"/>
      <c r="Q58" s="393">
        <f>Q59</f>
        <v>1651600</v>
      </c>
      <c r="R58" s="393">
        <f>R59</f>
        <v>1825100</v>
      </c>
      <c r="S58" s="393">
        <f>S59</f>
        <v>1825100</v>
      </c>
    </row>
    <row r="59" spans="2:19" x14ac:dyDescent="0.25">
      <c r="B59" s="418" t="s">
        <v>243</v>
      </c>
      <c r="C59" s="418"/>
      <c r="D59" s="418"/>
      <c r="E59" s="418"/>
      <c r="F59" s="418"/>
      <c r="G59" s="418"/>
      <c r="H59" s="418"/>
      <c r="I59" s="418"/>
      <c r="J59" s="418"/>
      <c r="K59" s="405"/>
      <c r="L59" s="402">
        <v>6560075080</v>
      </c>
      <c r="M59" s="401">
        <v>8</v>
      </c>
      <c r="N59" s="401">
        <v>1</v>
      </c>
      <c r="O59" s="400" t="s">
        <v>338</v>
      </c>
      <c r="P59" s="393"/>
      <c r="Q59" s="393">
        <f>Q60</f>
        <v>1651600</v>
      </c>
      <c r="R59" s="393">
        <f>R60</f>
        <v>1825100</v>
      </c>
      <c r="S59" s="393">
        <f>S60</f>
        <v>1825100</v>
      </c>
    </row>
    <row r="60" spans="2:19" x14ac:dyDescent="0.25">
      <c r="B60" s="418" t="s">
        <v>201</v>
      </c>
      <c r="C60" s="418"/>
      <c r="D60" s="418"/>
      <c r="E60" s="418"/>
      <c r="F60" s="418"/>
      <c r="G60" s="418"/>
      <c r="H60" s="418"/>
      <c r="I60" s="418"/>
      <c r="J60" s="418"/>
      <c r="K60" s="405"/>
      <c r="L60" s="402">
        <v>6560075080</v>
      </c>
      <c r="M60" s="401">
        <v>8</v>
      </c>
      <c r="N60" s="401">
        <v>1</v>
      </c>
      <c r="O60" s="400" t="s">
        <v>306</v>
      </c>
      <c r="P60" s="393"/>
      <c r="Q60" s="393">
        <v>1651600</v>
      </c>
      <c r="R60" s="393">
        <v>1825100</v>
      </c>
      <c r="S60" s="393">
        <v>1825100</v>
      </c>
    </row>
    <row r="61" spans="2:19" ht="41.25" customHeight="1" x14ac:dyDescent="0.25">
      <c r="B61" s="423" t="s">
        <v>346</v>
      </c>
      <c r="C61" s="422"/>
      <c r="D61" s="422"/>
      <c r="E61" s="422"/>
      <c r="F61" s="422"/>
      <c r="G61" s="421"/>
      <c r="H61" s="420"/>
      <c r="I61" s="420"/>
      <c r="J61" s="420"/>
      <c r="K61" s="419"/>
      <c r="L61" s="409">
        <v>6560097030</v>
      </c>
      <c r="M61" s="408">
        <v>0</v>
      </c>
      <c r="N61" s="408">
        <v>0</v>
      </c>
      <c r="O61" s="407">
        <v>0</v>
      </c>
      <c r="P61" s="406"/>
      <c r="Q61" s="406">
        <v>228500</v>
      </c>
      <c r="R61" s="406">
        <v>0</v>
      </c>
      <c r="S61" s="406">
        <v>0</v>
      </c>
    </row>
    <row r="62" spans="2:19" x14ac:dyDescent="0.25">
      <c r="B62" s="418" t="s">
        <v>244</v>
      </c>
      <c r="C62" s="418"/>
      <c r="D62" s="418"/>
      <c r="E62" s="418"/>
      <c r="F62" s="418"/>
      <c r="G62" s="418"/>
      <c r="H62" s="418"/>
      <c r="I62" s="418"/>
      <c r="J62" s="418"/>
      <c r="K62" s="405"/>
      <c r="L62" s="402">
        <v>6560097030</v>
      </c>
      <c r="M62" s="401">
        <v>8</v>
      </c>
      <c r="N62" s="401">
        <v>0</v>
      </c>
      <c r="O62" s="400" t="s">
        <v>338</v>
      </c>
      <c r="P62" s="393"/>
      <c r="Q62" s="393">
        <v>228500</v>
      </c>
      <c r="R62" s="393">
        <v>0</v>
      </c>
      <c r="S62" s="393">
        <v>0</v>
      </c>
    </row>
    <row r="63" spans="2:19" x14ac:dyDescent="0.25">
      <c r="B63" s="418" t="s">
        <v>243</v>
      </c>
      <c r="C63" s="418"/>
      <c r="D63" s="418"/>
      <c r="E63" s="418"/>
      <c r="F63" s="418"/>
      <c r="G63" s="418"/>
      <c r="H63" s="418"/>
      <c r="I63" s="418"/>
      <c r="J63" s="418"/>
      <c r="K63" s="405"/>
      <c r="L63" s="402">
        <v>6560097030</v>
      </c>
      <c r="M63" s="401">
        <v>8</v>
      </c>
      <c r="N63" s="401">
        <v>1</v>
      </c>
      <c r="O63" s="400" t="s">
        <v>338</v>
      </c>
      <c r="P63" s="393"/>
      <c r="Q63" s="393">
        <v>228500</v>
      </c>
      <c r="R63" s="393">
        <v>0</v>
      </c>
      <c r="S63" s="393">
        <v>0</v>
      </c>
    </row>
    <row r="64" spans="2:19" x14ac:dyDescent="0.25">
      <c r="B64" s="418" t="s">
        <v>201</v>
      </c>
      <c r="C64" s="418"/>
      <c r="D64" s="418"/>
      <c r="E64" s="418"/>
      <c r="F64" s="418"/>
      <c r="G64" s="418"/>
      <c r="H64" s="418"/>
      <c r="I64" s="418"/>
      <c r="J64" s="418"/>
      <c r="K64" s="405"/>
      <c r="L64" s="402">
        <v>6560097030</v>
      </c>
      <c r="M64" s="401">
        <v>8</v>
      </c>
      <c r="N64" s="401">
        <v>1</v>
      </c>
      <c r="O64" s="400" t="s">
        <v>306</v>
      </c>
      <c r="P64" s="393"/>
      <c r="Q64" s="393">
        <v>228500</v>
      </c>
      <c r="R64" s="393">
        <v>0</v>
      </c>
      <c r="S64" s="393">
        <v>0</v>
      </c>
    </row>
    <row r="65" spans="2:19" ht="36.75" customHeight="1" x14ac:dyDescent="0.25">
      <c r="B65" s="412" t="s">
        <v>237</v>
      </c>
      <c r="C65" s="411"/>
      <c r="D65" s="411"/>
      <c r="E65" s="411"/>
      <c r="F65" s="411"/>
      <c r="G65" s="411"/>
      <c r="H65" s="411"/>
      <c r="I65" s="411"/>
      <c r="J65" s="411"/>
      <c r="K65" s="410"/>
      <c r="L65" s="409">
        <v>6560095110</v>
      </c>
      <c r="M65" s="408">
        <v>0</v>
      </c>
      <c r="N65" s="408">
        <v>0</v>
      </c>
      <c r="O65" s="407" t="s">
        <v>338</v>
      </c>
      <c r="P65" s="406"/>
      <c r="Q65" s="406">
        <f>Q68</f>
        <v>90000</v>
      </c>
      <c r="R65" s="406">
        <f>R68</f>
        <v>0</v>
      </c>
      <c r="S65" s="406">
        <f>S68</f>
        <v>0</v>
      </c>
    </row>
    <row r="66" spans="2:19" ht="15" customHeight="1" x14ac:dyDescent="0.25">
      <c r="B66" s="405" t="s">
        <v>244</v>
      </c>
      <c r="C66" s="404"/>
      <c r="D66" s="404"/>
      <c r="E66" s="404"/>
      <c r="F66" s="404"/>
      <c r="G66" s="404"/>
      <c r="H66" s="404"/>
      <c r="I66" s="404"/>
      <c r="J66" s="404"/>
      <c r="K66" s="403"/>
      <c r="L66" s="402">
        <v>6560095110</v>
      </c>
      <c r="M66" s="401">
        <v>8</v>
      </c>
      <c r="N66" s="401">
        <v>0</v>
      </c>
      <c r="O66" s="400" t="s">
        <v>338</v>
      </c>
      <c r="P66" s="393"/>
      <c r="Q66" s="393">
        <f>Q68</f>
        <v>90000</v>
      </c>
      <c r="R66" s="393">
        <f>R68</f>
        <v>0</v>
      </c>
      <c r="S66" s="393">
        <f>S68</f>
        <v>0</v>
      </c>
    </row>
    <row r="67" spans="2:19" ht="15" customHeight="1" x14ac:dyDescent="0.25">
      <c r="B67" s="405" t="s">
        <v>243</v>
      </c>
      <c r="C67" s="404"/>
      <c r="D67" s="404"/>
      <c r="E67" s="404"/>
      <c r="F67" s="404"/>
      <c r="G67" s="404"/>
      <c r="H67" s="404"/>
      <c r="I67" s="404"/>
      <c r="J67" s="404"/>
      <c r="K67" s="403"/>
      <c r="L67" s="402">
        <v>6560095110</v>
      </c>
      <c r="M67" s="401">
        <v>8</v>
      </c>
      <c r="N67" s="401">
        <v>1</v>
      </c>
      <c r="O67" s="400" t="s">
        <v>338</v>
      </c>
      <c r="P67" s="393"/>
      <c r="Q67" s="393">
        <f>Q68</f>
        <v>90000</v>
      </c>
      <c r="R67" s="393">
        <v>0</v>
      </c>
      <c r="S67" s="393">
        <v>0</v>
      </c>
    </row>
    <row r="68" spans="2:19" ht="24" customHeight="1" x14ac:dyDescent="0.25">
      <c r="B68" s="405" t="s">
        <v>231</v>
      </c>
      <c r="C68" s="404"/>
      <c r="D68" s="404"/>
      <c r="E68" s="404"/>
      <c r="F68" s="404"/>
      <c r="G68" s="404"/>
      <c r="H68" s="404"/>
      <c r="I68" s="404"/>
      <c r="J68" s="404"/>
      <c r="K68" s="403"/>
      <c r="L68" s="402">
        <v>6560095110</v>
      </c>
      <c r="M68" s="401">
        <v>8</v>
      </c>
      <c r="N68" s="401">
        <v>1</v>
      </c>
      <c r="O68" s="400" t="s">
        <v>326</v>
      </c>
      <c r="P68" s="393"/>
      <c r="Q68" s="393">
        <v>90000</v>
      </c>
      <c r="R68" s="393">
        <v>0</v>
      </c>
      <c r="S68" s="393">
        <v>0</v>
      </c>
    </row>
    <row r="69" spans="2:19" ht="70.5" customHeight="1" x14ac:dyDescent="0.25">
      <c r="B69" s="412" t="s">
        <v>302</v>
      </c>
      <c r="C69" s="411"/>
      <c r="D69" s="411"/>
      <c r="E69" s="411"/>
      <c r="F69" s="411"/>
      <c r="G69" s="411"/>
      <c r="H69" s="411"/>
      <c r="I69" s="411"/>
      <c r="J69" s="411"/>
      <c r="K69" s="410"/>
      <c r="L69" s="409">
        <v>6560095220</v>
      </c>
      <c r="M69" s="408">
        <v>0</v>
      </c>
      <c r="N69" s="408">
        <v>0</v>
      </c>
      <c r="O69" s="407" t="s">
        <v>338</v>
      </c>
      <c r="P69" s="406">
        <v>10000</v>
      </c>
      <c r="Q69" s="406">
        <f>Q70</f>
        <v>287038.33</v>
      </c>
      <c r="R69" s="406">
        <f>R72</f>
        <v>140130</v>
      </c>
      <c r="S69" s="406">
        <f>S72</f>
        <v>51130</v>
      </c>
    </row>
    <row r="70" spans="2:19" ht="24" customHeight="1" x14ac:dyDescent="0.25">
      <c r="B70" s="405" t="s">
        <v>244</v>
      </c>
      <c r="C70" s="404"/>
      <c r="D70" s="404"/>
      <c r="E70" s="404"/>
      <c r="F70" s="404"/>
      <c r="G70" s="404"/>
      <c r="H70" s="404"/>
      <c r="I70" s="404"/>
      <c r="J70" s="404"/>
      <c r="K70" s="403"/>
      <c r="L70" s="402">
        <v>6560095220</v>
      </c>
      <c r="M70" s="401">
        <v>8</v>
      </c>
      <c r="N70" s="401">
        <v>0</v>
      </c>
      <c r="O70" s="400" t="s">
        <v>338</v>
      </c>
      <c r="P70" s="406">
        <v>10000</v>
      </c>
      <c r="Q70" s="393">
        <f>Q72</f>
        <v>287038.33</v>
      </c>
      <c r="R70" s="393">
        <f>R72</f>
        <v>140130</v>
      </c>
      <c r="S70" s="393">
        <f>S72</f>
        <v>51130</v>
      </c>
    </row>
    <row r="71" spans="2:19" ht="24" customHeight="1" x14ac:dyDescent="0.25">
      <c r="B71" s="405" t="s">
        <v>243</v>
      </c>
      <c r="C71" s="404"/>
      <c r="D71" s="404"/>
      <c r="E71" s="404"/>
      <c r="F71" s="404"/>
      <c r="G71" s="404"/>
      <c r="H71" s="404"/>
      <c r="I71" s="404"/>
      <c r="J71" s="404"/>
      <c r="K71" s="403"/>
      <c r="L71" s="402">
        <v>6560095220</v>
      </c>
      <c r="M71" s="401">
        <v>8</v>
      </c>
      <c r="N71" s="401">
        <v>1</v>
      </c>
      <c r="O71" s="400" t="s">
        <v>338</v>
      </c>
      <c r="P71" s="406">
        <v>10000</v>
      </c>
      <c r="Q71" s="393">
        <f>Q72</f>
        <v>287038.33</v>
      </c>
      <c r="R71" s="393">
        <f>R72</f>
        <v>140130</v>
      </c>
      <c r="S71" s="393">
        <f>S72</f>
        <v>51130</v>
      </c>
    </row>
    <row r="72" spans="2:19" ht="24" customHeight="1" x14ac:dyDescent="0.25">
      <c r="B72" s="405" t="s">
        <v>231</v>
      </c>
      <c r="C72" s="404"/>
      <c r="D72" s="404"/>
      <c r="E72" s="404"/>
      <c r="F72" s="404"/>
      <c r="G72" s="404"/>
      <c r="H72" s="404"/>
      <c r="I72" s="404"/>
      <c r="J72" s="404"/>
      <c r="K72" s="403"/>
      <c r="L72" s="402">
        <v>6560095220</v>
      </c>
      <c r="M72" s="401">
        <v>8</v>
      </c>
      <c r="N72" s="401">
        <v>1</v>
      </c>
      <c r="O72" s="400" t="s">
        <v>326</v>
      </c>
      <c r="P72" s="406">
        <v>10000</v>
      </c>
      <c r="Q72" s="393">
        <v>287038.33</v>
      </c>
      <c r="R72" s="393">
        <v>140130</v>
      </c>
      <c r="S72" s="393">
        <v>51130</v>
      </c>
    </row>
    <row r="73" spans="2:19" ht="56.25" customHeight="1" x14ac:dyDescent="0.25">
      <c r="B73" s="417"/>
      <c r="C73" s="416" t="s">
        <v>345</v>
      </c>
      <c r="D73" s="414"/>
      <c r="E73" s="414"/>
      <c r="F73" s="414"/>
      <c r="G73" s="414"/>
      <c r="H73" s="414"/>
      <c r="I73" s="414"/>
      <c r="J73" s="414"/>
      <c r="K73" s="413"/>
      <c r="L73" s="409">
        <v>6560000000</v>
      </c>
      <c r="M73" s="408">
        <v>0</v>
      </c>
      <c r="N73" s="408">
        <v>0</v>
      </c>
      <c r="O73" s="407">
        <v>0</v>
      </c>
      <c r="P73" s="406"/>
      <c r="Q73" s="406">
        <v>1525238</v>
      </c>
      <c r="R73" s="406">
        <v>0</v>
      </c>
      <c r="S73" s="406">
        <v>0</v>
      </c>
    </row>
    <row r="74" spans="2:19" ht="44.25" customHeight="1" x14ac:dyDescent="0.25">
      <c r="B74" s="412" t="s">
        <v>344</v>
      </c>
      <c r="C74" s="411"/>
      <c r="D74" s="411"/>
      <c r="E74" s="411"/>
      <c r="F74" s="411"/>
      <c r="G74" s="411"/>
      <c r="H74" s="411"/>
      <c r="I74" s="411"/>
      <c r="J74" s="411"/>
      <c r="K74" s="410"/>
      <c r="L74" s="409" t="s">
        <v>230</v>
      </c>
      <c r="M74" s="408">
        <v>0</v>
      </c>
      <c r="N74" s="408">
        <v>0</v>
      </c>
      <c r="O74" s="407" t="s">
        <v>338</v>
      </c>
      <c r="P74" s="406"/>
      <c r="Q74" s="406">
        <f>Q77</f>
        <v>1525238</v>
      </c>
      <c r="R74" s="406">
        <v>0</v>
      </c>
      <c r="S74" s="406">
        <v>0</v>
      </c>
    </row>
    <row r="75" spans="2:19" ht="22.5" customHeight="1" x14ac:dyDescent="0.25">
      <c r="B75" s="405" t="s">
        <v>343</v>
      </c>
      <c r="C75" s="404"/>
      <c r="D75" s="404"/>
      <c r="E75" s="404"/>
      <c r="F75" s="404"/>
      <c r="G75" s="404"/>
      <c r="H75" s="404"/>
      <c r="I75" s="404"/>
      <c r="J75" s="404"/>
      <c r="K75" s="403"/>
      <c r="L75" s="402" t="s">
        <v>230</v>
      </c>
      <c r="M75" s="401">
        <v>5</v>
      </c>
      <c r="N75" s="401">
        <v>0</v>
      </c>
      <c r="O75" s="400" t="s">
        <v>338</v>
      </c>
      <c r="P75" s="393"/>
      <c r="Q75" s="393">
        <f>Q77</f>
        <v>1525238</v>
      </c>
      <c r="R75" s="393">
        <v>0</v>
      </c>
      <c r="S75" s="393">
        <v>0</v>
      </c>
    </row>
    <row r="76" spans="2:19" ht="15.75" customHeight="1" x14ac:dyDescent="0.25">
      <c r="B76" s="405" t="s">
        <v>342</v>
      </c>
      <c r="C76" s="404"/>
      <c r="D76" s="404"/>
      <c r="E76" s="404"/>
      <c r="F76" s="404"/>
      <c r="G76" s="404"/>
      <c r="H76" s="404"/>
      <c r="I76" s="404"/>
      <c r="J76" s="404"/>
      <c r="K76" s="403"/>
      <c r="L76" s="402" t="s">
        <v>230</v>
      </c>
      <c r="M76" s="401">
        <v>5</v>
      </c>
      <c r="N76" s="401">
        <v>3</v>
      </c>
      <c r="O76" s="400" t="s">
        <v>338</v>
      </c>
      <c r="P76" s="393"/>
      <c r="Q76" s="393">
        <f>Q77</f>
        <v>1525238</v>
      </c>
      <c r="R76" s="393">
        <v>0</v>
      </c>
      <c r="S76" s="393">
        <v>0</v>
      </c>
    </row>
    <row r="77" spans="2:19" ht="36.75" customHeight="1" x14ac:dyDescent="0.25">
      <c r="B77" s="405" t="s">
        <v>231</v>
      </c>
      <c r="C77" s="404"/>
      <c r="D77" s="404"/>
      <c r="E77" s="404"/>
      <c r="F77" s="404"/>
      <c r="G77" s="404"/>
      <c r="H77" s="404"/>
      <c r="I77" s="404"/>
      <c r="J77" s="404"/>
      <c r="K77" s="403"/>
      <c r="L77" s="402" t="s">
        <v>230</v>
      </c>
      <c r="M77" s="401">
        <v>5</v>
      </c>
      <c r="N77" s="401">
        <v>3</v>
      </c>
      <c r="O77" s="400" t="s">
        <v>326</v>
      </c>
      <c r="P77" s="393"/>
      <c r="Q77" s="393">
        <v>1525238</v>
      </c>
      <c r="R77" s="393">
        <v>0</v>
      </c>
      <c r="S77" s="393">
        <v>0</v>
      </c>
    </row>
    <row r="78" spans="2:19" ht="41.25" customHeight="1" x14ac:dyDescent="0.25">
      <c r="B78" s="415" t="s">
        <v>341</v>
      </c>
      <c r="C78" s="414"/>
      <c r="D78" s="414"/>
      <c r="E78" s="414"/>
      <c r="F78" s="414"/>
      <c r="G78" s="414"/>
      <c r="H78" s="414"/>
      <c r="I78" s="414"/>
      <c r="J78" s="414"/>
      <c r="K78" s="413"/>
      <c r="L78" s="409" t="s">
        <v>340</v>
      </c>
      <c r="M78" s="408">
        <v>0</v>
      </c>
      <c r="N78" s="408">
        <v>0</v>
      </c>
      <c r="O78" s="407">
        <v>0</v>
      </c>
      <c r="P78" s="406"/>
      <c r="Q78" s="406">
        <f>Q82</f>
        <v>1330.5</v>
      </c>
      <c r="R78" s="406">
        <f>R79</f>
        <v>900</v>
      </c>
      <c r="S78" s="406">
        <f>S79</f>
        <v>900</v>
      </c>
    </row>
    <row r="79" spans="2:19" ht="43.5" customHeight="1" x14ac:dyDescent="0.25">
      <c r="B79" s="412" t="s">
        <v>339</v>
      </c>
      <c r="C79" s="411"/>
      <c r="D79" s="411"/>
      <c r="E79" s="411"/>
      <c r="F79" s="411"/>
      <c r="G79" s="411"/>
      <c r="H79" s="411"/>
      <c r="I79" s="411"/>
      <c r="J79" s="411"/>
      <c r="K79" s="410"/>
      <c r="L79" s="409" t="s">
        <v>337</v>
      </c>
      <c r="M79" s="408">
        <v>0</v>
      </c>
      <c r="N79" s="408">
        <v>0</v>
      </c>
      <c r="O79" s="407" t="s">
        <v>338</v>
      </c>
      <c r="P79" s="406"/>
      <c r="Q79" s="406">
        <f>Q82</f>
        <v>1330.5</v>
      </c>
      <c r="R79" s="406">
        <f>R82</f>
        <v>900</v>
      </c>
      <c r="S79" s="406">
        <f>S82</f>
        <v>900</v>
      </c>
    </row>
    <row r="80" spans="2:19" ht="15" customHeight="1" x14ac:dyDescent="0.25">
      <c r="B80" s="405" t="s">
        <v>281</v>
      </c>
      <c r="C80" s="404"/>
      <c r="D80" s="404"/>
      <c r="E80" s="404"/>
      <c r="F80" s="404"/>
      <c r="G80" s="404"/>
      <c r="H80" s="404"/>
      <c r="I80" s="404"/>
      <c r="J80" s="404"/>
      <c r="K80" s="403"/>
      <c r="L80" s="402" t="s">
        <v>337</v>
      </c>
      <c r="M80" s="401">
        <v>1</v>
      </c>
      <c r="N80" s="401">
        <v>0</v>
      </c>
      <c r="O80" s="400" t="s">
        <v>338</v>
      </c>
      <c r="P80" s="393"/>
      <c r="Q80" s="393">
        <f>Q82</f>
        <v>1330.5</v>
      </c>
      <c r="R80" s="393">
        <f>R82</f>
        <v>900</v>
      </c>
      <c r="S80" s="393">
        <f>S82</f>
        <v>900</v>
      </c>
    </row>
    <row r="81" spans="2:19" ht="15" customHeight="1" x14ac:dyDescent="0.25">
      <c r="B81" s="405" t="s">
        <v>179</v>
      </c>
      <c r="C81" s="404"/>
      <c r="D81" s="404"/>
      <c r="E81" s="404"/>
      <c r="F81" s="404"/>
      <c r="G81" s="404"/>
      <c r="H81" s="404"/>
      <c r="I81" s="404"/>
      <c r="J81" s="404"/>
      <c r="K81" s="403"/>
      <c r="L81" s="402" t="s">
        <v>337</v>
      </c>
      <c r="M81" s="401">
        <v>1</v>
      </c>
      <c r="N81" s="401">
        <v>13</v>
      </c>
      <c r="O81" s="400" t="s">
        <v>338</v>
      </c>
      <c r="P81" s="393"/>
      <c r="Q81" s="393">
        <f>Q82</f>
        <v>1330.5</v>
      </c>
      <c r="R81" s="393">
        <f>R82</f>
        <v>900</v>
      </c>
      <c r="S81" s="393">
        <f>S82</f>
        <v>900</v>
      </c>
    </row>
    <row r="82" spans="2:19" ht="15.75" customHeight="1" thickBot="1" x14ac:dyDescent="0.3">
      <c r="B82" s="399" t="s">
        <v>265</v>
      </c>
      <c r="C82" s="398"/>
      <c r="D82" s="398"/>
      <c r="E82" s="398"/>
      <c r="F82" s="398"/>
      <c r="G82" s="398"/>
      <c r="H82" s="398"/>
      <c r="I82" s="398"/>
      <c r="J82" s="398"/>
      <c r="K82" s="397"/>
      <c r="L82" s="396" t="s">
        <v>337</v>
      </c>
      <c r="M82" s="395">
        <v>1</v>
      </c>
      <c r="N82" s="395">
        <v>13</v>
      </c>
      <c r="O82" s="394" t="s">
        <v>336</v>
      </c>
      <c r="P82" s="393"/>
      <c r="Q82" s="393">
        <v>1330.5</v>
      </c>
      <c r="R82" s="393">
        <v>900</v>
      </c>
      <c r="S82" s="393">
        <v>900</v>
      </c>
    </row>
    <row r="83" spans="2:19" ht="15.75" thickBot="1" x14ac:dyDescent="0.3">
      <c r="B83" s="392" t="s">
        <v>335</v>
      </c>
      <c r="C83" s="391"/>
      <c r="D83" s="391"/>
      <c r="E83" s="391"/>
      <c r="F83" s="391"/>
      <c r="G83" s="391"/>
      <c r="H83" s="388"/>
      <c r="I83" s="388"/>
      <c r="J83" s="388"/>
      <c r="K83" s="390"/>
      <c r="L83" s="389"/>
      <c r="M83" s="389"/>
      <c r="N83" s="389"/>
      <c r="O83" s="389"/>
      <c r="P83" s="388"/>
      <c r="Q83" s="387">
        <f>Q11+Q78</f>
        <v>8133211.5899999999</v>
      </c>
      <c r="R83" s="387">
        <f>R11+R78</f>
        <v>5055100</v>
      </c>
      <c r="S83" s="387">
        <f>S11+S78</f>
        <v>5003200</v>
      </c>
    </row>
  </sheetData>
  <mergeCells count="83">
    <mergeCell ref="S9:S10"/>
    <mergeCell ref="P9:P10"/>
    <mergeCell ref="B76:K76"/>
    <mergeCell ref="B77:K77"/>
    <mergeCell ref="B83:G83"/>
    <mergeCell ref="B71:K71"/>
    <mergeCell ref="B72:K72"/>
    <mergeCell ref="C73:K73"/>
    <mergeCell ref="B74:K74"/>
    <mergeCell ref="B75:K75"/>
    <mergeCell ref="B20:K20"/>
    <mergeCell ref="B21:K21"/>
    <mergeCell ref="A7:S7"/>
    <mergeCell ref="B9:K10"/>
    <mergeCell ref="L9:L10"/>
    <mergeCell ref="M9:M10"/>
    <mergeCell ref="N9:N10"/>
    <mergeCell ref="O9:O10"/>
    <mergeCell ref="Q9:Q10"/>
    <mergeCell ref="R9:R10"/>
    <mergeCell ref="B22:K22"/>
    <mergeCell ref="B11:K11"/>
    <mergeCell ref="C12:K12"/>
    <mergeCell ref="B13:K13"/>
    <mergeCell ref="B14:K14"/>
    <mergeCell ref="B15:K15"/>
    <mergeCell ref="B16:K16"/>
    <mergeCell ref="B17:K17"/>
    <mergeCell ref="B18:K18"/>
    <mergeCell ref="B19:K19"/>
    <mergeCell ref="C31:G31"/>
    <mergeCell ref="B32:K32"/>
    <mergeCell ref="B33:K33"/>
    <mergeCell ref="B24:K24"/>
    <mergeCell ref="B27:K27"/>
    <mergeCell ref="B28:K28"/>
    <mergeCell ref="B29:K29"/>
    <mergeCell ref="B30:K30"/>
    <mergeCell ref="B34:K34"/>
    <mergeCell ref="B35:K35"/>
    <mergeCell ref="B36:K36"/>
    <mergeCell ref="C37:K37"/>
    <mergeCell ref="B38:K38"/>
    <mergeCell ref="B39:K39"/>
    <mergeCell ref="C42:K42"/>
    <mergeCell ref="B43:K43"/>
    <mergeCell ref="B44:K44"/>
    <mergeCell ref="B45:K45"/>
    <mergeCell ref="B46:K46"/>
    <mergeCell ref="B40:K40"/>
    <mergeCell ref="B41:K41"/>
    <mergeCell ref="B65:K65"/>
    <mergeCell ref="B50:K50"/>
    <mergeCell ref="B51:K51"/>
    <mergeCell ref="C56:K56"/>
    <mergeCell ref="B57:K57"/>
    <mergeCell ref="C47:K47"/>
    <mergeCell ref="B48:K48"/>
    <mergeCell ref="B53:K53"/>
    <mergeCell ref="B54:K54"/>
    <mergeCell ref="B55:K55"/>
    <mergeCell ref="B59:K59"/>
    <mergeCell ref="B60:K60"/>
    <mergeCell ref="B61:G61"/>
    <mergeCell ref="B62:K62"/>
    <mergeCell ref="B63:K63"/>
    <mergeCell ref="B64:K64"/>
    <mergeCell ref="B70:K70"/>
    <mergeCell ref="B80:K80"/>
    <mergeCell ref="B81:K81"/>
    <mergeCell ref="B82:K82"/>
    <mergeCell ref="B78:K78"/>
    <mergeCell ref="B79:K79"/>
    <mergeCell ref="B23:K23"/>
    <mergeCell ref="B25:G25"/>
    <mergeCell ref="B26:G26"/>
    <mergeCell ref="B49:K49"/>
    <mergeCell ref="B52:K52"/>
    <mergeCell ref="B69:K69"/>
    <mergeCell ref="B66:K66"/>
    <mergeCell ref="B67:K67"/>
    <mergeCell ref="B68:K68"/>
    <mergeCell ref="B58:K58"/>
  </mergeCells>
  <pageMargins left="0.7" right="0.7" top="0.75" bottom="0.75" header="0.3" footer="0.3"/>
  <pageSetup paperSize="9"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 1</vt:lpstr>
      <vt:lpstr>прил 5</vt:lpstr>
      <vt:lpstr>прил 6</vt:lpstr>
      <vt:lpstr>прил 7</vt:lpstr>
      <vt:lpstr>прил 8</vt:lpstr>
      <vt:lpstr>прил 9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2021-11-24T11:01:02Z</cp:lastPrinted>
  <dcterms:created xsi:type="dcterms:W3CDTF">2010-12-16T03:42:04Z</dcterms:created>
  <dcterms:modified xsi:type="dcterms:W3CDTF">2021-12-09T07:17:31Z</dcterms:modified>
</cp:coreProperties>
</file>