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490" windowHeight="6945" activeTab="1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75" i="2"/>
  <c r="E72"/>
  <c r="C72"/>
  <c r="E73"/>
  <c r="C73"/>
  <c r="E70"/>
  <c r="C70"/>
  <c r="E69"/>
  <c r="C69"/>
  <c r="E68"/>
  <c r="C68"/>
  <c r="E62"/>
  <c r="C62"/>
  <c r="E61"/>
  <c r="C61"/>
  <c r="E60"/>
  <c r="C60"/>
  <c r="C14"/>
  <c r="E66"/>
  <c r="C66"/>
  <c r="E65"/>
  <c r="C65"/>
  <c r="E64"/>
  <c r="C64"/>
  <c r="E67"/>
  <c r="C67"/>
  <c r="C15" i="3"/>
  <c r="C16"/>
  <c r="C17"/>
  <c r="C18"/>
  <c r="C19"/>
  <c r="C21"/>
  <c r="C22"/>
  <c r="C27"/>
  <c r="C28"/>
  <c r="E23"/>
  <c r="C23"/>
  <c r="C13"/>
  <c r="C14"/>
  <c r="C75" i="2"/>
  <c r="E19"/>
  <c r="C25" i="3"/>
  <c r="C26"/>
  <c r="E12"/>
  <c r="D29"/>
  <c r="D24"/>
  <c r="C24"/>
  <c r="D20"/>
  <c r="C20"/>
  <c r="C12" i="1"/>
  <c r="C13"/>
  <c r="E44" i="2"/>
  <c r="E43"/>
  <c r="C43"/>
  <c r="C44"/>
  <c r="E40"/>
  <c r="C40"/>
  <c r="C42"/>
  <c r="E57"/>
  <c r="C57"/>
  <c r="E26"/>
  <c r="C26"/>
  <c r="C28"/>
  <c r="C29"/>
  <c r="C30"/>
  <c r="C31"/>
  <c r="C32"/>
  <c r="C33"/>
  <c r="C34"/>
  <c r="C37"/>
  <c r="C39"/>
  <c r="C41"/>
  <c r="C45"/>
  <c r="C49"/>
  <c r="C50"/>
  <c r="C54"/>
  <c r="C55"/>
  <c r="C58"/>
  <c r="C59"/>
  <c r="C63"/>
  <c r="C71"/>
  <c r="C74"/>
  <c r="C76"/>
  <c r="C77"/>
  <c r="C27"/>
  <c r="C23"/>
  <c r="C24"/>
  <c r="C21"/>
  <c r="C17"/>
  <c r="C18"/>
  <c r="C20"/>
  <c r="E56"/>
  <c r="C56"/>
  <c r="E53"/>
  <c r="E52"/>
  <c r="E47"/>
  <c r="C47"/>
  <c r="E48"/>
  <c r="C48"/>
  <c r="E38"/>
  <c r="C38"/>
  <c r="E22"/>
  <c r="C22"/>
  <c r="C15"/>
  <c r="E25"/>
  <c r="C25"/>
  <c r="E85"/>
  <c r="E79"/>
  <c r="C85"/>
  <c r="C16"/>
  <c r="C80"/>
  <c r="C81"/>
  <c r="C82"/>
  <c r="C83"/>
  <c r="C84"/>
  <c r="C86"/>
  <c r="C87"/>
  <c r="C88"/>
  <c r="C89"/>
  <c r="C90"/>
  <c r="C91"/>
  <c r="C92"/>
  <c r="C93"/>
  <c r="C94"/>
  <c r="C95"/>
  <c r="C96"/>
  <c r="C97"/>
  <c r="C98"/>
  <c r="G81"/>
  <c r="F81"/>
  <c r="G91"/>
  <c r="G90"/>
  <c r="F91"/>
  <c r="F90"/>
  <c r="E29" i="3"/>
  <c r="C29"/>
  <c r="C13" i="2"/>
  <c r="E78"/>
  <c r="C78"/>
  <c r="C79"/>
  <c r="E36"/>
  <c r="E51"/>
  <c r="C51"/>
  <c r="C52"/>
  <c r="C53"/>
  <c r="E35"/>
  <c r="C35"/>
  <c r="C36"/>
  <c r="E46"/>
  <c r="C46"/>
  <c r="E12"/>
  <c r="E11"/>
  <c r="C11"/>
  <c r="E99"/>
  <c r="C99"/>
  <c r="C12"/>
</calcChain>
</file>

<file path=xl/sharedStrings.xml><?xml version="1.0" encoding="utf-8"?>
<sst xmlns="http://schemas.openxmlformats.org/spreadsheetml/2006/main" count="277" uniqueCount="256">
  <si>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</si>
  <si>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</si>
  <si>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</si>
  <si>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</si>
  <si>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</si>
  <si>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</si>
  <si>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</si>
  <si>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</si>
  <si>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</si>
  <si>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</si>
  <si>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</si>
  <si>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</si>
  <si>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</si>
  <si>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</si>
  <si>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</si>
  <si>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</si>
  <si>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</si>
  <si>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</si>
  <si>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</si>
  <si>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</si>
  <si>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</si>
  <si>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</si>
  <si>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</si>
  <si>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</si>
  <si>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</si>
  <si>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</si>
  <si>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</si>
  <si>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</si>
  <si>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</si>
  <si>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</si>
  <si>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</si>
  <si>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</si>
  <si>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</si>
  <si>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</si>
  <si>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</si>
  <si>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</si>
  <si>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</si>
  <si>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</si>
  <si>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</si>
  <si>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1 06 06000 00 0000 110</t>
  </si>
  <si>
    <t>Земельный налог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</si>
  <si>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</si>
  <si>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</si>
  <si>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</si>
  <si>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</si>
  <si>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</si>
  <si>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</si>
  <si>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</si>
  <si>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</si>
  <si>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</si>
  <si>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</si>
  <si>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</si>
  <si>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</si>
  <si>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</si>
  <si>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</si>
  <si>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</si>
  <si>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</si>
  <si>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</si>
  <si>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</si>
  <si>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</si>
  <si>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</si>
  <si>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</si>
  <si>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0800</t>
  </si>
  <si>
    <t>0801</t>
  </si>
  <si>
    <t>1 05 03010 01 0000 110</t>
  </si>
  <si>
    <t>Национальная экономика</t>
  </si>
  <si>
    <t>0400</t>
  </si>
  <si>
    <t>0409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</si>
  <si>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</si>
  <si>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</si>
  <si>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</si>
  <si>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</si>
  <si>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</si>
  <si>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</si>
  <si>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</si>
  <si>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</si>
  <si>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</si>
  <si>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</si>
  <si>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</si>
  <si>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</si>
  <si>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</si>
  <si>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1 05 01000 00 0000 110</t>
  </si>
  <si>
    <t>1 01 02010 01 0000 110</t>
  </si>
  <si>
    <t>1 05 01011 01 0000 110</t>
  </si>
  <si>
    <t>Налог, взимаемый с налогоплательщиков,выбравших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</si>
  <si>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</si>
  <si>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Земельный   налог, с организаций</t>
  </si>
  <si>
    <t xml:space="preserve">депутатов Спасского сельсовета </t>
  </si>
  <si>
    <t>Доходы бюджета -Всего: втом числе :</t>
  </si>
  <si>
    <t>1 11 05000 00 0000 120</t>
  </si>
  <si>
    <t>1 11 05030 00 0000 120</t>
  </si>
  <si>
    <t>Дотации бюджетам  сельских поселений на выравнивание бюджетной обеспеченности</t>
  </si>
  <si>
    <t>106 060431 01 0000 110</t>
  </si>
  <si>
    <t>106 06040 00 0000 110</t>
  </si>
  <si>
    <t>111 05035 10 0000 120</t>
  </si>
  <si>
    <t>106 060431 00 0000 110</t>
  </si>
  <si>
    <t>105 01010 01 00000 110</t>
  </si>
  <si>
    <t>1 06 06030 00  0000 110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</si>
  <si>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</si>
  <si>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</si>
  <si>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</si>
  <si>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</si>
  <si>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</si>
  <si>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границах сельских поселенимй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</si>
  <si>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</si>
  <si>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</si>
  <si>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</si>
  <si>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</si>
  <si>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хозяйство(дорожные фонды)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</si>
  <si>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</si>
  <si>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2021 год</t>
  </si>
  <si>
    <t>2022 год</t>
  </si>
  <si>
    <t>1 05 01011 01 1000 110</t>
  </si>
  <si>
    <t>1 03 02261 01 0000 110</t>
  </si>
  <si>
    <t>1 03 0225101 0000 110</t>
  </si>
  <si>
    <t>1 03 02241 01 0000 110</t>
  </si>
  <si>
    <t>1 03 0223101 0000 110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</si>
  <si>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нормативапм,установленным Федеральным бюджете в целях формирования дорожных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</si>
  <si>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</si>
  <si>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</si>
  <si>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нормативам,установленным Федеральным бюджете в целях формирования дорожных субъектов Российской Федерации)</t>
  </si>
  <si>
    <t>1 01 02010 01 1000 110</t>
  </si>
  <si>
    <t>1 05 03010 01 1000 110</t>
  </si>
  <si>
    <t>1 06 01030 10 1000 110</t>
  </si>
  <si>
    <t>Налог на имущество физических лиц, взимаемый по ставкам, применяемым к объектам налогообложения, расположенным в границах  поселений</t>
  </si>
  <si>
    <t>106 06033 10 0000 100</t>
  </si>
  <si>
    <t>1 06 06033 10 1000 110</t>
  </si>
  <si>
    <t>Доходы от сдачи в аренду имущества, находящегося в оперативном управлении управлении органов государственной власти,органов местного самоуправления,государственных внебюджетных фондов и созданных ими учреждений (за исключением имущества  бюджетных и автономных учреждений)</t>
  </si>
  <si>
    <t xml:space="preserve">Дотации бюджетам субъектов Российской Федерации </t>
  </si>
  <si>
    <t>Дотации выравнивание бюджетной обеспеченности</t>
  </si>
  <si>
    <t>202 30000 00 0000 150</t>
  </si>
  <si>
    <t>2 02 10001 00 0000 150</t>
  </si>
  <si>
    <t>2 02 15001 00 0000 150</t>
  </si>
  <si>
    <t>2 02 15001 10 0000 150</t>
  </si>
  <si>
    <t>депутатов Спасского сельсовета</t>
  </si>
  <si>
    <t>Приложение 5</t>
  </si>
  <si>
    <t>Приложение №6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</si>
  <si>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</si>
  <si>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</si>
  <si>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Приложение 1</t>
  </si>
  <si>
    <t>на 2021 год  и на плановый период 2022 и 2023 годов</t>
  </si>
  <si>
    <t>Поступление доходов в местный бюджет Спасского сельсовета по кодам видов доходов  на 2021 год  и на плановый период 2022 и 2023 годов</t>
  </si>
  <si>
    <t>2023 год</t>
  </si>
  <si>
    <t>000 10102030010000110</t>
  </si>
  <si>
    <t>Субсидии бюджетам на софинансирование капитальных вложений в объекты государственной (муниципальной)собственности в рамках обеспечения комплексного развития сельских территории</t>
  </si>
  <si>
    <t>Субсидии бюджетам сельских поселений на софинансирование капитальных вложений в объекты государствееной (муниципальной ) собственности в рамках обеспечения комплексного развития сельских территорий</t>
  </si>
  <si>
    <t>итого доходов</t>
  </si>
  <si>
    <t xml:space="preserve"> 2022 -2023 годы</t>
  </si>
  <si>
    <t>18210102030011000110</t>
  </si>
  <si>
    <t>202 27576 10 000 150</t>
  </si>
  <si>
    <t>202 27576 00 000 150</t>
  </si>
  <si>
    <t>Итого расходов</t>
  </si>
  <si>
    <t>Рапределение бюджетных ассигнований местного бюджета  на 2021 год</t>
  </si>
  <si>
    <t xml:space="preserve"> и на плановый период 2022 и 2023 годов по разделам и подразделам расходов классификации расходов  бюджетов</t>
  </si>
  <si>
    <t>к проекту  решения Совета</t>
  </si>
  <si>
    <t>к проекту  решения совета</t>
  </si>
  <si>
    <t>к  проекту решения Совета</t>
  </si>
  <si>
    <t>0500</t>
  </si>
  <si>
    <t>Жилищно-коммунальное хозяйство</t>
  </si>
  <si>
    <t>0503</t>
  </si>
  <si>
    <t xml:space="preserve">Благоустройство </t>
  </si>
  <si>
    <t>0113</t>
  </si>
  <si>
    <t>Другие общегосударственные вопросы</t>
  </si>
  <si>
    <t>Субвенции бюджетам бюджетной системы Россиской Фндерации</t>
  </si>
  <si>
    <t>202 29999 00 0000 150</t>
  </si>
  <si>
    <t xml:space="preserve">Прочие неналоговые доходы </t>
  </si>
  <si>
    <t>Инициативные платежи ,зачисляемые в бюджеты</t>
  </si>
  <si>
    <t>117 00000 00 0000 000</t>
  </si>
  <si>
    <t>117 15000 00 0000 150</t>
  </si>
  <si>
    <t>культура</t>
  </si>
  <si>
    <t>202 16001 00 0000 150</t>
  </si>
  <si>
    <t>202 16001 10 0000 150</t>
  </si>
  <si>
    <t>2022год</t>
  </si>
  <si>
    <t>физическая культура и спорт</t>
  </si>
  <si>
    <t xml:space="preserve">физическая культура </t>
  </si>
  <si>
    <t>202 29999 10 0000 150</t>
  </si>
  <si>
    <t>202 20000 000 000 150</t>
  </si>
  <si>
    <t>202 35118 10 0000 150</t>
  </si>
  <si>
    <t>202 49999 00 0000 150</t>
  </si>
  <si>
    <t>Субвенции бюджетам бюджетной системы Российской Федерации</t>
  </si>
  <si>
    <t>202 35118 00 00000 150</t>
  </si>
  <si>
    <t>202 40000 00 0000 150</t>
  </si>
  <si>
    <t>202 49999 10 0000 150</t>
  </si>
  <si>
    <t>Прочие межбюджетные трасферты,передаваемые бюджетам</t>
  </si>
  <si>
    <t>Иные межбюджетные трансферты</t>
  </si>
  <si>
    <t>Прочие субсидии бюджетам сельских поселений</t>
  </si>
  <si>
    <t>Субсидии бюджетам бюджетной системы Российской Федерации(межбюджетные субсидии)</t>
  </si>
  <si>
    <t>Дотации бюджетам сельских поселений на выравнивание бюджетной обеспеченности из бюджетов муниципальных районов</t>
  </si>
  <si>
    <t>Дотации на выровнивание бюджетной обеспеченности из бюджетов муниципальных районов,городских округов с внутригородским делением</t>
  </si>
  <si>
    <t>Земельный налог с физических лиц, обладающих земельным участком, расположеннымв границах поселений(сумма платежа (перерасчеты,недоимка и задолжность по соотвествующему платежу,в том числе по отмененному)</t>
  </si>
  <si>
    <t>Земельный налог с физических лиц, обладающих земельным участком, расположенным в границах поселений</t>
  </si>
  <si>
    <t>Земельный налог с  физических лиц</t>
  </si>
  <si>
    <t>Земельный налог с организаций, обладающих земельным участком, расположенным границах сельских поселенимй(сумма платежа (перерасчеты,недоимка и задолжность по соотвествующему платежу,в том числе по отмененному)</t>
  </si>
  <si>
    <t>Налог на доходы физических лиц с доходов,полученных физическими лицами в соотвествии  со статьей 228Наловогокодекса Российской Федерации</t>
  </si>
  <si>
    <t>Культура , кинематография</t>
  </si>
  <si>
    <t>1100</t>
  </si>
  <si>
    <t xml:space="preserve">Прочие межбюджетные трансферты ,передаваемые бюджетам сельских поселений </t>
  </si>
  <si>
    <t>204 00000 00 0000 150</t>
  </si>
  <si>
    <t>204 05000 10 0000 150</t>
  </si>
  <si>
    <t>204 05099 10 0000 150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</si>
  <si>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</si>
  <si>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</si>
  <si>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</si>
  <si>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117 15030 10 0004 150</t>
  </si>
  <si>
    <t>Инициативные платежи, зачисляемые в бюджеты сельских поселений (средства, поступающие на монтаж (демонтаж) спортивной (игровой, спортивно-игровой) площадки)</t>
  </si>
  <si>
    <t>Изменения</t>
  </si>
  <si>
    <t>№51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</si>
  <si>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</si>
  <si>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</si>
  <si>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1 01 02010 01 2100 110</t>
  </si>
  <si>
    <t>1 01 02010 01 3000 110</t>
  </si>
  <si>
    <t>Налог на доходы физических лиц с доходов ,полученных физическими лицами в соотвествии со статьей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</si>
  <si>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</si>
  <si>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1 01 02020 01 1000 110</t>
  </si>
  <si>
    <t>Пени и проценты по налогу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Федерации.</t>
  </si>
  <si>
    <t>1 01 02020 01 2000 110</t>
  </si>
  <si>
    <t>Налог на доходы физических лиц с доходов ,полученных физическими лицами в соотвествии со статьей 228 Налогового кодекса Российской Федерации (пени по соответствующему платежу)</t>
  </si>
  <si>
    <t>1 01 02030 01 1000 110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</si>
  <si>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</si>
  <si>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</si>
  <si>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</si>
  <si>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</si>
  <si>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платежу).</t>
  </si>
  <si>
    <t>1 06 01030 10 2100 110</t>
  </si>
  <si>
    <t>Земельный налог с организаций, обладающих земельным участком, расположенным границах сельских поселенимй(сумма платежа (перерасчеты,недоимка и задолжность по соотвествующему платежу,в том числе по отмененному)  (пени по соответствующему платежу)</t>
  </si>
  <si>
    <t>106 060431 02 1000 110</t>
  </si>
  <si>
    <t>Земельный налог с физических лиц, обладающих земельным участком, расположеннымв границах поселений(сумма платежа (перерасчеты,недоимка и задолжность по соотвествующему платежу,в том числе по отмененному) (пени по соответствующему платежу)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</si>
  <si>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действий.</t>
  </si>
  <si>
    <t>Прочие доходы от компенсации затрат бюджетов поселений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</si>
  <si>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 (пени по соответствующему платежу).</t>
  </si>
  <si>
    <t>1 05 01021 01 2100 110</t>
  </si>
  <si>
    <t xml:space="preserve"> 21 декабря 2021 года</t>
  </si>
  <si>
    <t>21 декабря  2021 года №51</t>
  </si>
  <si>
    <t>21 декабря 2021 №51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</si>
  <si>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</si>
  <si>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</si>
  <si>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</si>
  <si>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</si>
  <si>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</si>
  <si>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ОКАЗАНИЯ ПЛАТНЫХ УСЛУГ (РАБОТ)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</si>
  <si>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</si>
  <si>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</si>
  <si>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11300000000000000</t>
  </si>
  <si>
    <t>11302000000000130</t>
  </si>
  <si>
    <t>11302990000000130</t>
  </si>
  <si>
    <t>113 02995 10 0000 130</t>
  </si>
  <si>
    <t>116 07010 10 0000 140</t>
  </si>
  <si>
    <t>ШТРАФЫ, САНКЦИИ, ВОЗМЕЩЕНИЕ УЩЕРБА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</si>
  <si>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</si>
  <si>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</si>
  <si>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11607000000000000</t>
  </si>
  <si>
    <t>11600000000000000</t>
  </si>
  <si>
    <t>10804020010000110</t>
  </si>
  <si>
    <t>10804000010000110</t>
  </si>
  <si>
    <t>10800000000000000</t>
  </si>
  <si>
    <t>108 04020 01 1000 110</t>
  </si>
</sst>
</file>

<file path=xl/styles.xml><?xml version="1.0" encoding="utf-8"?>
<styleSheet xmlns="http://schemas.openxmlformats.org/spreadsheetml/2006/main">
  <numFmts count="2">
    <numFmt numFmtId="178" formatCode="#,##0.0"/>
    <numFmt numFmtId="188" formatCode="&quot;&quot;###,##0.00"/>
  </numFmts>
  <fonts count="19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0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49" fontId="9" fillId="0" borderId="1" xfId="0" applyNumberFormat="1" applyFont="1" applyFill="1" applyBorder="1"/>
    <xf numFmtId="3" fontId="0" fillId="0" borderId="0" xfId="0" applyNumberFormat="1"/>
    <xf numFmtId="3" fontId="3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2" fillId="0" borderId="0" xfId="0" applyFont="1"/>
    <xf numFmtId="178" fontId="1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Fill="1" applyBorder="1"/>
    <xf numFmtId="3" fontId="1" fillId="0" borderId="0" xfId="0" applyNumberFormat="1" applyFont="1" applyFill="1" applyBorder="1"/>
    <xf numFmtId="49" fontId="9" fillId="0" borderId="0" xfId="0" applyNumberFormat="1" applyFont="1" applyFill="1" applyBorder="1"/>
    <xf numFmtId="0" fontId="9" fillId="0" borderId="0" xfId="0" applyFont="1" applyFill="1" applyBorder="1" applyAlignment="1">
      <alignment horizontal="justify" vertical="center"/>
    </xf>
    <xf numFmtId="0" fontId="3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center" wrapText="1"/>
    </xf>
    <xf numFmtId="4" fontId="2" fillId="0" borderId="1" xfId="0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Fill="1" applyBorder="1"/>
    <xf numFmtId="4" fontId="1" fillId="0" borderId="1" xfId="0" applyNumberFormat="1" applyFont="1" applyFill="1" applyBorder="1"/>
    <xf numFmtId="0" fontId="16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justify" vertical="center" wrapText="1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left"/>
    </xf>
    <xf numFmtId="2" fontId="0" fillId="0" borderId="0" xfId="0" applyNumberFormat="1"/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vertical="top" wrapText="1"/>
    </xf>
    <xf numFmtId="2" fontId="1" fillId="0" borderId="0" xfId="0" applyNumberFormat="1" applyFont="1" applyAlignment="1">
      <alignment horizontal="right" wrapText="1"/>
    </xf>
    <xf numFmtId="2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188" fontId="18" fillId="0" borderId="4" xfId="0" applyNumberFormat="1" applyFont="1" applyFill="1" applyBorder="1" applyAlignment="1">
      <alignment horizontal="right" wrapText="1"/>
    </xf>
    <xf numFmtId="0" fontId="0" fillId="0" borderId="0" xfId="0" applyFill="1"/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topLeftCell="A13" zoomScale="75" workbookViewId="0">
      <selection activeCell="C14" sqref="C14"/>
    </sheetView>
  </sheetViews>
  <sheetFormatPr defaultRowHeight="12.75"/>
  <cols>
    <col min="1" max="1" width="35.28515625" customWidth="1"/>
    <col min="2" max="2" width="50.140625" customWidth="1"/>
    <col min="3" max="3" width="21.140625" style="76" customWidth="1"/>
    <col min="4" max="5" width="16.42578125" style="76" customWidth="1"/>
  </cols>
  <sheetData>
    <row r="1" spans="1:5" ht="18.75">
      <c r="C1" s="74" t="s">
        <v>139</v>
      </c>
      <c r="D1" s="74"/>
      <c r="E1" s="74"/>
    </row>
    <row r="2" spans="1:5" ht="18.75">
      <c r="C2" s="74" t="s">
        <v>154</v>
      </c>
      <c r="D2" s="74"/>
      <c r="E2" s="74"/>
    </row>
    <row r="3" spans="1:5" ht="18.75">
      <c r="C3" s="74" t="s">
        <v>87</v>
      </c>
      <c r="D3" s="74"/>
      <c r="E3" s="74"/>
    </row>
    <row r="4" spans="1:5" ht="18.75">
      <c r="C4" s="75" t="s">
        <v>231</v>
      </c>
      <c r="D4" s="75" t="s">
        <v>206</v>
      </c>
      <c r="E4" s="75"/>
    </row>
    <row r="5" spans="1:5" ht="18.75">
      <c r="C5" s="74"/>
    </row>
    <row r="6" spans="1:5" ht="18.75">
      <c r="A6" s="101" t="s">
        <v>71</v>
      </c>
      <c r="B6" s="102"/>
      <c r="C6" s="102"/>
      <c r="D6" s="77"/>
      <c r="E6" s="77"/>
    </row>
    <row r="7" spans="1:5" ht="18.75">
      <c r="A7" s="103" t="s">
        <v>140</v>
      </c>
      <c r="B7" s="103"/>
      <c r="C7" s="103"/>
      <c r="D7" s="78"/>
      <c r="E7" s="78"/>
    </row>
    <row r="8" spans="1:5" ht="18.75">
      <c r="A8" s="2"/>
    </row>
    <row r="9" spans="1:5" ht="18.75">
      <c r="A9" s="2"/>
    </row>
    <row r="10" spans="1:5" ht="168.75">
      <c r="A10" s="3" t="s">
        <v>0</v>
      </c>
      <c r="B10" s="3" t="s">
        <v>1</v>
      </c>
      <c r="C10" s="79" t="s">
        <v>110</v>
      </c>
      <c r="D10" s="79" t="s">
        <v>172</v>
      </c>
      <c r="E10" s="79" t="s">
        <v>142</v>
      </c>
    </row>
    <row r="11" spans="1:5" ht="18.75">
      <c r="A11" s="3">
        <v>1</v>
      </c>
      <c r="B11" s="3">
        <v>2</v>
      </c>
      <c r="C11" s="84">
        <v>3</v>
      </c>
      <c r="D11" s="84">
        <v>4</v>
      </c>
      <c r="E11" s="84">
        <v>5</v>
      </c>
    </row>
    <row r="12" spans="1:5" ht="56.25">
      <c r="A12" s="3" t="s">
        <v>2</v>
      </c>
      <c r="B12" s="4" t="s">
        <v>3</v>
      </c>
      <c r="C12" s="80">
        <f>C18+C17</f>
        <v>346827.20000000019</v>
      </c>
      <c r="D12" s="80">
        <v>0</v>
      </c>
      <c r="E12" s="80">
        <v>0</v>
      </c>
    </row>
    <row r="13" spans="1:5" ht="37.5">
      <c r="A13" s="5" t="s">
        <v>4</v>
      </c>
      <c r="B13" s="6" t="s">
        <v>5</v>
      </c>
      <c r="C13" s="80">
        <f>C18+C17</f>
        <v>346827.20000000019</v>
      </c>
      <c r="D13" s="80">
        <v>0</v>
      </c>
      <c r="E13" s="80">
        <v>0</v>
      </c>
    </row>
    <row r="14" spans="1:5" ht="18.75">
      <c r="A14" s="5" t="s">
        <v>6</v>
      </c>
      <c r="B14" s="6" t="s">
        <v>7</v>
      </c>
      <c r="C14" s="80">
        <v>-7821944.3799999999</v>
      </c>
      <c r="D14" s="80">
        <v>-5055100</v>
      </c>
      <c r="E14" s="80">
        <v>-5003200</v>
      </c>
    </row>
    <row r="15" spans="1:5" ht="37.5">
      <c r="A15" s="5" t="s">
        <v>8</v>
      </c>
      <c r="B15" s="6" t="s">
        <v>9</v>
      </c>
      <c r="C15" s="80">
        <v>-7821944.3799999999</v>
      </c>
      <c r="D15" s="80">
        <v>-5055100</v>
      </c>
      <c r="E15" s="80">
        <v>-5003200</v>
      </c>
    </row>
    <row r="16" spans="1:5" ht="37.5">
      <c r="A16" s="5" t="s">
        <v>10</v>
      </c>
      <c r="B16" s="6" t="s">
        <v>11</v>
      </c>
      <c r="C16" s="80">
        <v>-7821944.3799999999</v>
      </c>
      <c r="D16" s="80">
        <v>-5055100</v>
      </c>
      <c r="E16" s="80">
        <v>-5003200</v>
      </c>
    </row>
    <row r="17" spans="1:5" ht="37.5">
      <c r="A17" s="5" t="s">
        <v>12</v>
      </c>
      <c r="B17" s="6" t="s">
        <v>137</v>
      </c>
      <c r="C17" s="80">
        <v>-7821944.3799999999</v>
      </c>
      <c r="D17" s="80">
        <v>-5055100</v>
      </c>
      <c r="E17" s="80">
        <v>-5003200</v>
      </c>
    </row>
    <row r="18" spans="1:5" ht="18.75">
      <c r="A18" s="5" t="s">
        <v>13</v>
      </c>
      <c r="B18" s="6" t="s">
        <v>14</v>
      </c>
      <c r="C18" s="80">
        <v>8168771.5800000001</v>
      </c>
      <c r="D18" s="80">
        <v>5055100</v>
      </c>
      <c r="E18" s="80">
        <v>5003200</v>
      </c>
    </row>
    <row r="19" spans="1:5" ht="37.5">
      <c r="A19" s="5" t="s">
        <v>15</v>
      </c>
      <c r="B19" s="6" t="s">
        <v>16</v>
      </c>
      <c r="C19" s="80">
        <v>8168771.5800000001</v>
      </c>
      <c r="D19" s="80">
        <v>5055100</v>
      </c>
      <c r="E19" s="80">
        <v>5003200</v>
      </c>
    </row>
    <row r="20" spans="1:5" ht="37.5">
      <c r="A20" s="5" t="s">
        <v>17</v>
      </c>
      <c r="B20" s="6" t="s">
        <v>18</v>
      </c>
      <c r="C20" s="80">
        <v>8168771.5800000001</v>
      </c>
      <c r="D20" s="81">
        <v>5055100</v>
      </c>
      <c r="E20" s="81">
        <v>5003200</v>
      </c>
    </row>
    <row r="21" spans="1:5" ht="37.5">
      <c r="A21" s="5" t="s">
        <v>19</v>
      </c>
      <c r="B21" s="6" t="s">
        <v>138</v>
      </c>
      <c r="C21" s="80">
        <v>8168771.5800000001</v>
      </c>
      <c r="D21" s="81">
        <v>5055100</v>
      </c>
      <c r="E21" s="81">
        <v>5003200</v>
      </c>
    </row>
    <row r="22" spans="1:5" ht="18.75">
      <c r="A22" s="7"/>
      <c r="B22" s="8"/>
      <c r="C22" s="82"/>
      <c r="D22" s="82"/>
      <c r="E22" s="82"/>
    </row>
    <row r="23" spans="1:5" ht="18.75">
      <c r="A23" s="7"/>
      <c r="B23" s="8"/>
      <c r="C23" s="82"/>
      <c r="D23" s="82"/>
      <c r="E23" s="82"/>
    </row>
    <row r="24" spans="1:5" ht="18.75">
      <c r="A24" s="7"/>
      <c r="B24" s="8"/>
      <c r="C24" s="82"/>
      <c r="D24" s="82"/>
      <c r="E24" s="82"/>
    </row>
    <row r="25" spans="1:5">
      <c r="C25" s="83"/>
      <c r="D25" s="83"/>
      <c r="E25" s="83"/>
    </row>
    <row r="26" spans="1:5">
      <c r="C26" s="83"/>
      <c r="D26" s="83"/>
      <c r="E26" s="83"/>
    </row>
    <row r="27" spans="1:5">
      <c r="C27" s="83"/>
      <c r="D27" s="83"/>
      <c r="E27" s="83"/>
    </row>
    <row r="28" spans="1:5">
      <c r="C28" s="83"/>
      <c r="D28" s="83"/>
      <c r="E28" s="83"/>
    </row>
    <row r="29" spans="1:5">
      <c r="C29" s="83"/>
      <c r="D29" s="83"/>
      <c r="E29" s="83"/>
    </row>
    <row r="30" spans="1:5">
      <c r="C30" s="83"/>
      <c r="D30" s="83"/>
      <c r="E30" s="83"/>
    </row>
    <row r="31" spans="1:5">
      <c r="C31" s="83"/>
      <c r="D31" s="83"/>
      <c r="E31" s="83"/>
    </row>
    <row r="32" spans="1:5">
      <c r="C32" s="83"/>
      <c r="D32" s="83"/>
      <c r="E32" s="83"/>
    </row>
    <row r="33" spans="3:5">
      <c r="C33" s="83"/>
      <c r="D33" s="83"/>
      <c r="E33" s="83"/>
    </row>
    <row r="34" spans="3:5">
      <c r="C34" s="83"/>
      <c r="D34" s="83"/>
      <c r="E34" s="83"/>
    </row>
    <row r="35" spans="3:5">
      <c r="C35" s="83"/>
      <c r="D35" s="83"/>
      <c r="E35" s="83"/>
    </row>
    <row r="36" spans="3:5">
      <c r="C36" s="83"/>
      <c r="D36" s="83"/>
      <c r="E36" s="83"/>
    </row>
  </sheetData>
  <mergeCells count="2">
    <mergeCell ref="A6:C6"/>
    <mergeCell ref="A7:C7"/>
  </mergeCells>
  <phoneticPr fontId="11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1"/>
  <sheetViews>
    <sheetView tabSelected="1" topLeftCell="A4" zoomScale="75" workbookViewId="0">
      <selection activeCell="E76" sqref="E76"/>
    </sheetView>
  </sheetViews>
  <sheetFormatPr defaultRowHeight="15.75"/>
  <cols>
    <col min="1" max="1" width="28.140625" bestFit="1" customWidth="1"/>
    <col min="2" max="2" width="67.28515625" customWidth="1"/>
    <col min="3" max="3" width="13.140625" bestFit="1" customWidth="1"/>
    <col min="4" max="4" width="15.42578125" hidden="1" customWidth="1"/>
    <col min="5" max="6" width="20.42578125" style="11" customWidth="1"/>
    <col min="7" max="9" width="16" style="11" customWidth="1"/>
  </cols>
  <sheetData>
    <row r="1" spans="1:9" ht="18.75">
      <c r="B1" s="1" t="s">
        <v>20</v>
      </c>
      <c r="C1" s="1"/>
      <c r="D1" s="1"/>
      <c r="E1" s="1" t="s">
        <v>135</v>
      </c>
      <c r="F1" s="1"/>
      <c r="G1" s="1"/>
      <c r="H1" s="1"/>
      <c r="I1" s="1"/>
    </row>
    <row r="2" spans="1:9" ht="18.75">
      <c r="B2" s="1" t="s">
        <v>21</v>
      </c>
      <c r="C2" s="1"/>
      <c r="D2" s="1"/>
      <c r="E2" s="1" t="s">
        <v>155</v>
      </c>
      <c r="F2" s="1"/>
      <c r="G2" s="1"/>
      <c r="H2" s="1"/>
      <c r="I2" s="1"/>
    </row>
    <row r="3" spans="1:9" ht="18.75">
      <c r="B3" s="1" t="s">
        <v>22</v>
      </c>
      <c r="C3" s="1"/>
      <c r="D3" s="1"/>
      <c r="E3" s="1" t="s">
        <v>87</v>
      </c>
      <c r="F3" s="1"/>
      <c r="G3" s="1"/>
      <c r="H3" s="1"/>
      <c r="I3" s="1"/>
    </row>
    <row r="4" spans="1:9" ht="18.75">
      <c r="A4" s="9"/>
      <c r="B4" s="1" t="s">
        <v>23</v>
      </c>
      <c r="C4" s="1"/>
      <c r="D4" s="1"/>
      <c r="E4" s="47" t="s">
        <v>232</v>
      </c>
      <c r="F4" s="47" t="s">
        <v>206</v>
      </c>
      <c r="G4" s="47"/>
      <c r="H4" s="1"/>
      <c r="I4" s="1"/>
    </row>
    <row r="5" spans="1:9" ht="18.75">
      <c r="A5" s="9"/>
      <c r="B5" s="2"/>
      <c r="C5" s="2"/>
      <c r="D5" s="2"/>
      <c r="E5" s="1"/>
      <c r="F5"/>
      <c r="G5"/>
      <c r="H5" s="2"/>
      <c r="I5" s="2"/>
    </row>
    <row r="6" spans="1:9" ht="18.75">
      <c r="A6" s="102" t="s">
        <v>141</v>
      </c>
      <c r="B6" s="102"/>
      <c r="C6" s="102"/>
      <c r="D6" s="102"/>
      <c r="E6" s="102"/>
      <c r="F6" s="102"/>
      <c r="G6" s="102"/>
      <c r="H6" s="48"/>
      <c r="I6" s="48"/>
    </row>
    <row r="7" spans="1:9" ht="18.75">
      <c r="A7" s="102" t="s">
        <v>147</v>
      </c>
      <c r="B7" s="102"/>
      <c r="C7" s="102"/>
      <c r="D7" s="102"/>
      <c r="E7" s="102"/>
      <c r="F7" s="102"/>
      <c r="G7" s="102"/>
      <c r="H7" s="48"/>
      <c r="I7" s="48"/>
    </row>
    <row r="8" spans="1:9">
      <c r="A8" s="10"/>
    </row>
    <row r="9" spans="1:9">
      <c r="A9" s="10"/>
    </row>
    <row r="10" spans="1:9" ht="49.5">
      <c r="A10" s="12" t="s">
        <v>24</v>
      </c>
      <c r="B10" s="13" t="s">
        <v>68</v>
      </c>
      <c r="C10" s="13" t="s">
        <v>205</v>
      </c>
      <c r="D10" s="3" t="s">
        <v>110</v>
      </c>
      <c r="E10" s="3" t="s">
        <v>110</v>
      </c>
      <c r="F10" s="3" t="s">
        <v>111</v>
      </c>
      <c r="G10" s="3" t="s">
        <v>142</v>
      </c>
      <c r="H10" s="49"/>
      <c r="I10" s="49"/>
    </row>
    <row r="11" spans="1:9" ht="18.75">
      <c r="A11" s="12"/>
      <c r="B11" s="13" t="s">
        <v>88</v>
      </c>
      <c r="C11" s="95">
        <f t="shared" ref="C11:C95" si="0">E11-D11</f>
        <v>38250.839999999851</v>
      </c>
      <c r="D11" s="86">
        <v>7783693.54</v>
      </c>
      <c r="E11" s="86">
        <f>E12+E78</f>
        <v>7821944.3799999999</v>
      </c>
      <c r="F11" s="3">
        <v>5055100</v>
      </c>
      <c r="G11" s="3">
        <v>5003200</v>
      </c>
      <c r="H11" s="49"/>
      <c r="I11" s="49"/>
    </row>
    <row r="12" spans="1:9">
      <c r="A12" s="13" t="s">
        <v>25</v>
      </c>
      <c r="B12" s="14" t="s">
        <v>26</v>
      </c>
      <c r="C12" s="95">
        <f t="shared" si="0"/>
        <v>211650.83999999985</v>
      </c>
      <c r="D12" s="85">
        <v>2385700</v>
      </c>
      <c r="E12" s="85">
        <f>E13+E25+E35+E46+E64+E75+E63+E71+E74</f>
        <v>2597350.84</v>
      </c>
      <c r="F12" s="15">
        <v>1970000</v>
      </c>
      <c r="G12" s="15">
        <v>1944000</v>
      </c>
      <c r="H12" s="50"/>
      <c r="I12" s="50"/>
    </row>
    <row r="13" spans="1:9" ht="18.75">
      <c r="A13" s="16" t="s">
        <v>27</v>
      </c>
      <c r="B13" s="17" t="s">
        <v>28</v>
      </c>
      <c r="C13" s="95">
        <f t="shared" si="0"/>
        <v>-1755.7299999999814</v>
      </c>
      <c r="D13" s="87">
        <v>300000</v>
      </c>
      <c r="E13" s="87">
        <v>298244.27</v>
      </c>
      <c r="F13" s="18">
        <v>310000</v>
      </c>
      <c r="G13" s="5">
        <v>311000</v>
      </c>
      <c r="H13" s="49"/>
      <c r="I13" s="49"/>
    </row>
    <row r="14" spans="1:9">
      <c r="A14" s="16" t="s">
        <v>29</v>
      </c>
      <c r="B14" s="17" t="s">
        <v>30</v>
      </c>
      <c r="C14" s="95">
        <f t="shared" si="0"/>
        <v>-1755.7299999999814</v>
      </c>
      <c r="D14" s="87">
        <v>300000</v>
      </c>
      <c r="E14" s="87">
        <v>298244.27</v>
      </c>
      <c r="F14" s="18">
        <v>310000</v>
      </c>
      <c r="G14" s="18">
        <v>311000</v>
      </c>
      <c r="H14" s="51"/>
      <c r="I14" s="51"/>
    </row>
    <row r="15" spans="1:9" ht="78.75">
      <c r="A15" s="16" t="s">
        <v>82</v>
      </c>
      <c r="B15" s="17" t="s">
        <v>109</v>
      </c>
      <c r="C15" s="95">
        <f t="shared" si="0"/>
        <v>3649.4199999999837</v>
      </c>
      <c r="D15" s="87">
        <v>287000</v>
      </c>
      <c r="E15" s="87">
        <v>290649.42</v>
      </c>
      <c r="F15" s="18">
        <v>295000</v>
      </c>
      <c r="G15" s="18">
        <v>295000</v>
      </c>
      <c r="H15" s="51"/>
      <c r="I15" s="51"/>
    </row>
    <row r="16" spans="1:9" ht="78.75">
      <c r="A16" s="16" t="s">
        <v>121</v>
      </c>
      <c r="B16" s="17" t="s">
        <v>109</v>
      </c>
      <c r="C16" s="95">
        <f t="shared" si="0"/>
        <v>2649.4199999999837</v>
      </c>
      <c r="D16" s="87">
        <v>287000</v>
      </c>
      <c r="E16" s="87">
        <v>289649.42</v>
      </c>
      <c r="F16" s="18">
        <v>295000</v>
      </c>
      <c r="G16" s="18">
        <v>295000</v>
      </c>
      <c r="H16" s="51"/>
      <c r="I16" s="51"/>
    </row>
    <row r="17" spans="1:13" ht="78.75">
      <c r="A17" s="72" t="s">
        <v>209</v>
      </c>
      <c r="B17" s="17" t="s">
        <v>207</v>
      </c>
      <c r="C17" s="95">
        <f t="shared" si="0"/>
        <v>10.79</v>
      </c>
      <c r="D17" s="87"/>
      <c r="E17" s="87">
        <v>10.79</v>
      </c>
      <c r="F17" s="18">
        <v>0</v>
      </c>
      <c r="G17" s="18">
        <v>0</v>
      </c>
      <c r="H17" s="51"/>
      <c r="I17" s="51"/>
    </row>
    <row r="18" spans="1:13" ht="110.25">
      <c r="A18" s="72" t="s">
        <v>210</v>
      </c>
      <c r="B18" s="17" t="s">
        <v>208</v>
      </c>
      <c r="C18" s="95">
        <f t="shared" si="0"/>
        <v>799.61</v>
      </c>
      <c r="D18" s="87"/>
      <c r="E18" s="87">
        <v>799.61</v>
      </c>
      <c r="F18" s="18">
        <v>0</v>
      </c>
      <c r="G18" s="18">
        <v>0</v>
      </c>
      <c r="H18" s="51"/>
      <c r="I18" s="51"/>
    </row>
    <row r="19" spans="1:13" ht="110.25">
      <c r="A19" s="72" t="s">
        <v>235</v>
      </c>
      <c r="B19" s="17" t="s">
        <v>234</v>
      </c>
      <c r="C19" s="95">
        <v>74.22</v>
      </c>
      <c r="D19" s="87"/>
      <c r="E19" s="87">
        <f>E20+E21</f>
        <v>74.22</v>
      </c>
      <c r="F19" s="18">
        <v>0</v>
      </c>
      <c r="G19" s="18">
        <v>0</v>
      </c>
      <c r="J19" s="99"/>
      <c r="K19" s="99"/>
      <c r="L19" s="99"/>
      <c r="M19" s="100"/>
    </row>
    <row r="20" spans="1:13" ht="110.25">
      <c r="A20" s="72" t="s">
        <v>213</v>
      </c>
      <c r="B20" s="17" t="s">
        <v>212</v>
      </c>
      <c r="C20" s="95">
        <f t="shared" si="0"/>
        <v>68.25</v>
      </c>
      <c r="D20" s="87"/>
      <c r="E20" s="87">
        <v>68.25</v>
      </c>
      <c r="F20" s="18">
        <v>0</v>
      </c>
      <c r="G20" s="18">
        <v>0</v>
      </c>
      <c r="H20" s="51"/>
      <c r="I20" s="51"/>
    </row>
    <row r="21" spans="1:13" ht="126">
      <c r="A21" s="72" t="s">
        <v>215</v>
      </c>
      <c r="B21" s="17" t="s">
        <v>214</v>
      </c>
      <c r="C21" s="95">
        <f t="shared" si="0"/>
        <v>5.97</v>
      </c>
      <c r="D21" s="87"/>
      <c r="E21" s="87">
        <v>5.97</v>
      </c>
      <c r="F21" s="18">
        <v>0</v>
      </c>
      <c r="G21" s="18">
        <v>0</v>
      </c>
      <c r="H21" s="51"/>
      <c r="I21" s="51"/>
    </row>
    <row r="22" spans="1:13" ht="47.25">
      <c r="A22" s="16" t="s">
        <v>143</v>
      </c>
      <c r="B22" s="17" t="s">
        <v>193</v>
      </c>
      <c r="C22" s="95">
        <f t="shared" si="0"/>
        <v>-5289.77</v>
      </c>
      <c r="D22" s="87">
        <v>13000</v>
      </c>
      <c r="E22" s="87">
        <f>7650.37+E24</f>
        <v>7710.23</v>
      </c>
      <c r="F22" s="18">
        <v>15000</v>
      </c>
      <c r="G22" s="18">
        <v>16000</v>
      </c>
      <c r="H22" s="51"/>
      <c r="I22" s="51"/>
    </row>
    <row r="23" spans="1:13" ht="47.25">
      <c r="A23" s="72" t="s">
        <v>148</v>
      </c>
      <c r="B23" s="17" t="s">
        <v>211</v>
      </c>
      <c r="C23" s="95">
        <f t="shared" si="0"/>
        <v>-5349.63</v>
      </c>
      <c r="D23" s="87">
        <v>13000</v>
      </c>
      <c r="E23" s="87">
        <v>7650.37</v>
      </c>
      <c r="F23" s="18">
        <v>15000</v>
      </c>
      <c r="G23" s="18">
        <v>16000</v>
      </c>
      <c r="H23" s="51"/>
      <c r="I23" s="51"/>
    </row>
    <row r="24" spans="1:13" ht="63">
      <c r="A24" s="72" t="s">
        <v>217</v>
      </c>
      <c r="B24" s="17" t="s">
        <v>216</v>
      </c>
      <c r="C24" s="95">
        <f t="shared" si="0"/>
        <v>59.86</v>
      </c>
      <c r="D24" s="87"/>
      <c r="E24" s="87">
        <v>59.86</v>
      </c>
      <c r="F24" s="18">
        <v>0</v>
      </c>
      <c r="G24" s="18">
        <v>0</v>
      </c>
      <c r="H24" s="51"/>
      <c r="I24" s="51"/>
    </row>
    <row r="25" spans="1:13" ht="31.5">
      <c r="A25" s="16" t="s">
        <v>72</v>
      </c>
      <c r="B25" s="17" t="s">
        <v>73</v>
      </c>
      <c r="C25" s="95">
        <f t="shared" si="0"/>
        <v>16404.220000000088</v>
      </c>
      <c r="D25" s="88">
        <v>799000</v>
      </c>
      <c r="E25" s="88">
        <f>E27+E29+E31+E33</f>
        <v>815404.22000000009</v>
      </c>
      <c r="F25" s="21">
        <v>826000</v>
      </c>
      <c r="G25" s="21">
        <v>859000</v>
      </c>
      <c r="H25" s="52"/>
      <c r="I25" s="52"/>
    </row>
    <row r="26" spans="1:13" ht="31.5">
      <c r="A26" s="19" t="s">
        <v>74</v>
      </c>
      <c r="B26" s="46" t="s">
        <v>75</v>
      </c>
      <c r="C26" s="95">
        <f t="shared" si="0"/>
        <v>16404.220000000088</v>
      </c>
      <c r="D26" s="88">
        <v>799000</v>
      </c>
      <c r="E26" s="88">
        <f>E27+E29+E31+E33</f>
        <v>815404.22000000009</v>
      </c>
      <c r="F26" s="21">
        <v>826000</v>
      </c>
      <c r="G26" s="21">
        <v>859000</v>
      </c>
      <c r="H26" s="52"/>
      <c r="I26" s="52"/>
    </row>
    <row r="27" spans="1:13" ht="78.75">
      <c r="A27" s="19" t="s">
        <v>76</v>
      </c>
      <c r="B27" s="68" t="s">
        <v>98</v>
      </c>
      <c r="C27" s="95">
        <f t="shared" si="0"/>
        <v>9467.929999999993</v>
      </c>
      <c r="D27" s="88">
        <v>367000</v>
      </c>
      <c r="E27" s="88">
        <v>376467.93</v>
      </c>
      <c r="F27" s="21">
        <v>380000</v>
      </c>
      <c r="G27" s="21">
        <v>398000</v>
      </c>
      <c r="H27" s="52"/>
      <c r="I27" s="52"/>
    </row>
    <row r="28" spans="1:13" ht="110.25">
      <c r="A28" s="19" t="s">
        <v>116</v>
      </c>
      <c r="B28" s="68" t="s">
        <v>119</v>
      </c>
      <c r="C28" s="95">
        <f t="shared" si="0"/>
        <v>9467.929999999993</v>
      </c>
      <c r="D28" s="88">
        <v>367000</v>
      </c>
      <c r="E28" s="88">
        <v>376467.93</v>
      </c>
      <c r="F28" s="21">
        <v>380000</v>
      </c>
      <c r="G28" s="21">
        <v>398000</v>
      </c>
      <c r="H28" s="52"/>
      <c r="I28" s="52"/>
    </row>
    <row r="29" spans="1:13" ht="94.5">
      <c r="A29" s="19" t="s">
        <v>77</v>
      </c>
      <c r="B29" s="68" t="s">
        <v>99</v>
      </c>
      <c r="C29" s="95">
        <f t="shared" si="0"/>
        <v>647.86999999999989</v>
      </c>
      <c r="D29" s="88">
        <v>2000</v>
      </c>
      <c r="E29" s="88">
        <v>2647.87</v>
      </c>
      <c r="F29" s="21">
        <v>2000</v>
      </c>
      <c r="G29" s="21">
        <v>2000</v>
      </c>
      <c r="H29" s="52"/>
      <c r="I29" s="52"/>
    </row>
    <row r="30" spans="1:13" ht="126">
      <c r="A30" s="19" t="s">
        <v>115</v>
      </c>
      <c r="B30" s="68" t="s">
        <v>117</v>
      </c>
      <c r="C30" s="95">
        <f t="shared" si="0"/>
        <v>647.86999999999989</v>
      </c>
      <c r="D30" s="88">
        <v>2000</v>
      </c>
      <c r="E30" s="88">
        <v>2647.87</v>
      </c>
      <c r="F30" s="21">
        <v>2000</v>
      </c>
      <c r="G30" s="21">
        <v>2000</v>
      </c>
      <c r="H30" s="52"/>
      <c r="I30" s="52"/>
    </row>
    <row r="31" spans="1:13" ht="78.75">
      <c r="A31" s="19" t="s">
        <v>78</v>
      </c>
      <c r="B31" s="68" t="s">
        <v>100</v>
      </c>
      <c r="C31" s="95">
        <f t="shared" si="0"/>
        <v>17594.780000000028</v>
      </c>
      <c r="D31" s="89">
        <v>483000</v>
      </c>
      <c r="E31" s="89">
        <v>500594.78</v>
      </c>
      <c r="F31" s="21">
        <v>498000</v>
      </c>
      <c r="G31" s="21">
        <v>520000</v>
      </c>
      <c r="H31" s="52"/>
      <c r="I31" s="52"/>
    </row>
    <row r="32" spans="1:13" ht="110.25">
      <c r="A32" s="19" t="s">
        <v>114</v>
      </c>
      <c r="B32" s="68" t="s">
        <v>118</v>
      </c>
      <c r="C32" s="95">
        <f t="shared" si="0"/>
        <v>17594.780000000028</v>
      </c>
      <c r="D32" s="89">
        <v>483000</v>
      </c>
      <c r="E32" s="89">
        <v>500594.78</v>
      </c>
      <c r="F32" s="21">
        <v>498000</v>
      </c>
      <c r="G32" s="21">
        <v>520000</v>
      </c>
      <c r="H32" s="52"/>
      <c r="I32" s="52"/>
    </row>
    <row r="33" spans="1:9" ht="78.75">
      <c r="A33" s="19" t="s">
        <v>79</v>
      </c>
      <c r="B33" s="68" t="s">
        <v>101</v>
      </c>
      <c r="C33" s="95">
        <f t="shared" si="0"/>
        <v>-11306.36</v>
      </c>
      <c r="D33" s="89">
        <v>-53000</v>
      </c>
      <c r="E33" s="89">
        <v>-64306.36</v>
      </c>
      <c r="F33" s="21">
        <v>-54000</v>
      </c>
      <c r="G33" s="21">
        <v>-61000</v>
      </c>
      <c r="H33" s="52"/>
      <c r="I33" s="52"/>
    </row>
    <row r="34" spans="1:9" ht="110.25">
      <c r="A34" s="19" t="s">
        <v>113</v>
      </c>
      <c r="B34" s="68" t="s">
        <v>120</v>
      </c>
      <c r="C34" s="95">
        <f t="shared" si="0"/>
        <v>-11306.36</v>
      </c>
      <c r="D34" s="89">
        <v>-53000</v>
      </c>
      <c r="E34" s="89">
        <v>-64306.36</v>
      </c>
      <c r="F34" s="21">
        <v>-54000</v>
      </c>
      <c r="G34" s="21">
        <v>-61000</v>
      </c>
      <c r="H34" s="52"/>
      <c r="I34" s="52"/>
    </row>
    <row r="35" spans="1:9">
      <c r="A35" s="16" t="s">
        <v>31</v>
      </c>
      <c r="B35" s="17" t="s">
        <v>32</v>
      </c>
      <c r="C35" s="95">
        <f t="shared" si="0"/>
        <v>11869.989999999998</v>
      </c>
      <c r="D35" s="87">
        <v>22000</v>
      </c>
      <c r="E35" s="87">
        <f>E36+E43</f>
        <v>33869.99</v>
      </c>
      <c r="F35" s="18">
        <v>22000</v>
      </c>
      <c r="G35" s="18">
        <v>22000</v>
      </c>
      <c r="H35" s="51"/>
      <c r="I35" s="51"/>
    </row>
    <row r="36" spans="1:9" ht="31.5">
      <c r="A36" s="16" t="s">
        <v>81</v>
      </c>
      <c r="B36" s="17" t="s">
        <v>85</v>
      </c>
      <c r="C36" s="95">
        <f t="shared" si="0"/>
        <v>11813.489999999998</v>
      </c>
      <c r="D36" s="87">
        <v>22000</v>
      </c>
      <c r="E36" s="87">
        <f>E37+E40</f>
        <v>33813.49</v>
      </c>
      <c r="F36" s="18">
        <v>22000</v>
      </c>
      <c r="G36" s="18">
        <v>22000</v>
      </c>
      <c r="H36" s="51"/>
      <c r="I36" s="51"/>
    </row>
    <row r="37" spans="1:9" ht="31.5">
      <c r="A37" s="16" t="s">
        <v>96</v>
      </c>
      <c r="B37" s="17" t="s">
        <v>84</v>
      </c>
      <c r="C37" s="95">
        <f t="shared" si="0"/>
        <v>-14239.4</v>
      </c>
      <c r="D37" s="87">
        <v>22000</v>
      </c>
      <c r="E37" s="87">
        <v>7760.6</v>
      </c>
      <c r="F37" s="18">
        <v>22000</v>
      </c>
      <c r="G37" s="18">
        <v>22000</v>
      </c>
      <c r="H37" s="51"/>
      <c r="I37" s="51"/>
    </row>
    <row r="38" spans="1:9" ht="31.5">
      <c r="A38" s="16" t="s">
        <v>83</v>
      </c>
      <c r="B38" s="17" t="s">
        <v>84</v>
      </c>
      <c r="C38" s="95">
        <f t="shared" si="0"/>
        <v>-14239.4</v>
      </c>
      <c r="D38" s="87">
        <v>22000</v>
      </c>
      <c r="E38" s="87">
        <f>E39</f>
        <v>7760.6</v>
      </c>
      <c r="F38" s="18">
        <v>22000</v>
      </c>
      <c r="G38" s="18">
        <v>22000</v>
      </c>
      <c r="H38" s="51"/>
      <c r="I38" s="51"/>
    </row>
    <row r="39" spans="1:9" ht="31.5">
      <c r="A39" s="16" t="s">
        <v>112</v>
      </c>
      <c r="B39" s="17" t="s">
        <v>84</v>
      </c>
      <c r="C39" s="95">
        <f t="shared" si="0"/>
        <v>-14239.4</v>
      </c>
      <c r="D39" s="87">
        <v>22000</v>
      </c>
      <c r="E39" s="87">
        <v>7760.6</v>
      </c>
      <c r="F39" s="18">
        <v>22000</v>
      </c>
      <c r="G39" s="18">
        <v>22000</v>
      </c>
      <c r="H39" s="51"/>
      <c r="I39" s="51"/>
    </row>
    <row r="40" spans="1:9" ht="47.25">
      <c r="A40" s="16" t="s">
        <v>219</v>
      </c>
      <c r="B40" s="17" t="s">
        <v>218</v>
      </c>
      <c r="C40" s="95">
        <f t="shared" si="0"/>
        <v>26052.89</v>
      </c>
      <c r="D40" s="87"/>
      <c r="E40" s="87">
        <f>E41+E42</f>
        <v>26052.89</v>
      </c>
      <c r="F40" s="18">
        <v>0</v>
      </c>
      <c r="G40" s="18">
        <v>0</v>
      </c>
      <c r="H40" s="51"/>
      <c r="I40" s="51"/>
    </row>
    <row r="41" spans="1:9" ht="94.5">
      <c r="A41" s="72" t="s">
        <v>221</v>
      </c>
      <c r="B41" s="17" t="s">
        <v>220</v>
      </c>
      <c r="C41" s="95">
        <f t="shared" si="0"/>
        <v>25999.7</v>
      </c>
      <c r="D41" s="87"/>
      <c r="E41" s="87">
        <v>25999.7</v>
      </c>
      <c r="F41" s="18">
        <v>0</v>
      </c>
      <c r="G41" s="18">
        <v>0</v>
      </c>
      <c r="H41" s="51"/>
      <c r="I41" s="51"/>
    </row>
    <row r="42" spans="1:9" ht="110.25">
      <c r="A42" s="72" t="s">
        <v>230</v>
      </c>
      <c r="B42" s="17" t="s">
        <v>229</v>
      </c>
      <c r="C42" s="95">
        <f t="shared" si="0"/>
        <v>53.19</v>
      </c>
      <c r="D42" s="87"/>
      <c r="E42" s="87">
        <v>53.19</v>
      </c>
      <c r="F42" s="18">
        <v>0</v>
      </c>
      <c r="G42" s="18">
        <v>0</v>
      </c>
      <c r="H42" s="51"/>
      <c r="I42" s="51"/>
    </row>
    <row r="43" spans="1:9">
      <c r="A43" s="16" t="s">
        <v>33</v>
      </c>
      <c r="B43" s="17" t="s">
        <v>34</v>
      </c>
      <c r="C43" s="95">
        <f t="shared" si="0"/>
        <v>56.5</v>
      </c>
      <c r="D43" s="87">
        <v>0</v>
      </c>
      <c r="E43" s="87">
        <f>E44</f>
        <v>56.5</v>
      </c>
      <c r="F43" s="18">
        <v>0</v>
      </c>
      <c r="G43" s="18">
        <v>0</v>
      </c>
      <c r="H43" s="51"/>
      <c r="I43" s="51"/>
    </row>
    <row r="44" spans="1:9">
      <c r="A44" s="16" t="s">
        <v>64</v>
      </c>
      <c r="B44" s="17" t="s">
        <v>34</v>
      </c>
      <c r="C44" s="95">
        <f t="shared" si="0"/>
        <v>56.5</v>
      </c>
      <c r="D44" s="87">
        <v>0</v>
      </c>
      <c r="E44" s="87">
        <f>E45</f>
        <v>56.5</v>
      </c>
      <c r="F44" s="18">
        <v>0</v>
      </c>
      <c r="G44" s="18">
        <v>0</v>
      </c>
      <c r="H44" s="51"/>
      <c r="I44" s="51"/>
    </row>
    <row r="45" spans="1:9">
      <c r="A45" s="16" t="s">
        <v>122</v>
      </c>
      <c r="B45" s="17" t="s">
        <v>34</v>
      </c>
      <c r="C45" s="95">
        <f t="shared" si="0"/>
        <v>56.5</v>
      </c>
      <c r="D45" s="87">
        <v>0</v>
      </c>
      <c r="E45" s="87">
        <v>56.5</v>
      </c>
      <c r="F45" s="18">
        <v>0</v>
      </c>
      <c r="G45" s="18">
        <v>0</v>
      </c>
      <c r="H45" s="51"/>
      <c r="I45" s="51"/>
    </row>
    <row r="46" spans="1:9">
      <c r="A46" s="16" t="s">
        <v>35</v>
      </c>
      <c r="B46" s="17" t="s">
        <v>36</v>
      </c>
      <c r="C46" s="95">
        <f t="shared" si="0"/>
        <v>147673.0199999999</v>
      </c>
      <c r="D46" s="90">
        <v>870000</v>
      </c>
      <c r="E46" s="90">
        <f>E47+E51</f>
        <v>1017673.0199999999</v>
      </c>
      <c r="F46" s="18">
        <v>804000</v>
      </c>
      <c r="G46" s="18">
        <v>744000</v>
      </c>
      <c r="H46" s="51"/>
      <c r="I46" s="51"/>
    </row>
    <row r="47" spans="1:9">
      <c r="A47" s="16" t="s">
        <v>80</v>
      </c>
      <c r="B47" s="17" t="s">
        <v>38</v>
      </c>
      <c r="C47" s="95">
        <f t="shared" si="0"/>
        <v>71023.12000000001</v>
      </c>
      <c r="D47" s="87">
        <v>41000</v>
      </c>
      <c r="E47" s="87">
        <f>E49+E50</f>
        <v>112023.12000000001</v>
      </c>
      <c r="F47" s="18">
        <v>41000</v>
      </c>
      <c r="G47" s="18">
        <v>41000</v>
      </c>
      <c r="H47" s="51"/>
      <c r="I47" s="51"/>
    </row>
    <row r="48" spans="1:9" ht="47.25">
      <c r="A48" s="16" t="s">
        <v>37</v>
      </c>
      <c r="B48" s="69" t="s">
        <v>102</v>
      </c>
      <c r="C48" s="95">
        <f t="shared" si="0"/>
        <v>71023.12000000001</v>
      </c>
      <c r="D48" s="87">
        <v>41000</v>
      </c>
      <c r="E48" s="87">
        <f>E49+E50</f>
        <v>112023.12000000001</v>
      </c>
      <c r="F48" s="18">
        <v>41000</v>
      </c>
      <c r="G48" s="18">
        <v>41000</v>
      </c>
      <c r="H48" s="51"/>
      <c r="I48" s="51"/>
    </row>
    <row r="49" spans="1:9" ht="47.25">
      <c r="A49" s="16" t="s">
        <v>123</v>
      </c>
      <c r="B49" s="69" t="s">
        <v>124</v>
      </c>
      <c r="C49" s="95">
        <f t="shared" si="0"/>
        <v>70890.880000000005</v>
      </c>
      <c r="D49" s="87">
        <v>41000</v>
      </c>
      <c r="E49" s="87">
        <v>111890.88</v>
      </c>
      <c r="F49" s="18">
        <v>41000</v>
      </c>
      <c r="G49" s="18">
        <v>41000</v>
      </c>
      <c r="H49" s="51"/>
      <c r="I49" s="51"/>
    </row>
    <row r="50" spans="1:9" ht="63">
      <c r="A50" s="16" t="s">
        <v>223</v>
      </c>
      <c r="B50" s="69" t="s">
        <v>222</v>
      </c>
      <c r="C50" s="95">
        <f t="shared" si="0"/>
        <v>132.24</v>
      </c>
      <c r="D50" s="87"/>
      <c r="E50" s="87">
        <v>132.24</v>
      </c>
      <c r="F50" s="18">
        <v>0</v>
      </c>
      <c r="G50" s="18">
        <v>0</v>
      </c>
      <c r="H50" s="51"/>
      <c r="I50" s="51"/>
    </row>
    <row r="51" spans="1:9">
      <c r="A51" s="16" t="s">
        <v>39</v>
      </c>
      <c r="B51" s="17" t="s">
        <v>40</v>
      </c>
      <c r="C51" s="95">
        <f t="shared" si="0"/>
        <v>76649.899999999907</v>
      </c>
      <c r="D51" s="87">
        <v>829000</v>
      </c>
      <c r="E51" s="87">
        <f>E52+E56</f>
        <v>905649.89999999991</v>
      </c>
      <c r="F51" s="18">
        <v>763000</v>
      </c>
      <c r="G51" s="18">
        <v>703000</v>
      </c>
      <c r="H51" s="51"/>
      <c r="I51" s="51"/>
    </row>
    <row r="52" spans="1:9">
      <c r="A52" s="16" t="s">
        <v>97</v>
      </c>
      <c r="B52" s="17" t="s">
        <v>86</v>
      </c>
      <c r="C52" s="95">
        <f t="shared" si="0"/>
        <v>56634</v>
      </c>
      <c r="D52" s="87">
        <v>12000</v>
      </c>
      <c r="E52" s="87">
        <f>E53</f>
        <v>68634</v>
      </c>
      <c r="F52" s="18">
        <v>12000</v>
      </c>
      <c r="G52" s="18">
        <v>12000</v>
      </c>
      <c r="H52" s="51"/>
      <c r="I52" s="51"/>
    </row>
    <row r="53" spans="1:9" ht="31.5">
      <c r="A53" s="16" t="s">
        <v>125</v>
      </c>
      <c r="B53" s="17" t="s">
        <v>103</v>
      </c>
      <c r="C53" s="95">
        <f t="shared" si="0"/>
        <v>56634</v>
      </c>
      <c r="D53" s="87">
        <v>12000</v>
      </c>
      <c r="E53" s="87">
        <f>E54+E55</f>
        <v>68634</v>
      </c>
      <c r="F53" s="18">
        <v>12000</v>
      </c>
      <c r="G53" s="18">
        <v>12000</v>
      </c>
      <c r="H53" s="51"/>
      <c r="I53" s="51"/>
    </row>
    <row r="54" spans="1:9" ht="63">
      <c r="A54" s="16" t="s">
        <v>126</v>
      </c>
      <c r="B54" s="17" t="s">
        <v>192</v>
      </c>
      <c r="C54" s="95">
        <f t="shared" si="0"/>
        <v>56626</v>
      </c>
      <c r="D54" s="87">
        <v>12000</v>
      </c>
      <c r="E54" s="87">
        <v>68626</v>
      </c>
      <c r="F54" s="18">
        <v>12000</v>
      </c>
      <c r="G54" s="18">
        <v>12000</v>
      </c>
      <c r="H54" s="51"/>
      <c r="I54" s="51"/>
    </row>
    <row r="55" spans="1:9" ht="78.75">
      <c r="A55" s="16"/>
      <c r="B55" s="17" t="s">
        <v>224</v>
      </c>
      <c r="C55" s="95">
        <f t="shared" si="0"/>
        <v>8</v>
      </c>
      <c r="D55" s="87"/>
      <c r="E55" s="87">
        <v>8</v>
      </c>
      <c r="F55" s="18">
        <v>0</v>
      </c>
      <c r="G55" s="18">
        <v>0</v>
      </c>
      <c r="H55" s="51"/>
      <c r="I55" s="51"/>
    </row>
    <row r="56" spans="1:9">
      <c r="A56" s="16" t="s">
        <v>93</v>
      </c>
      <c r="B56" s="17" t="s">
        <v>191</v>
      </c>
      <c r="C56" s="95">
        <f t="shared" si="0"/>
        <v>20015.899999999907</v>
      </c>
      <c r="D56" s="87">
        <v>817000</v>
      </c>
      <c r="E56" s="87">
        <f>E58+E59</f>
        <v>837015.89999999991</v>
      </c>
      <c r="F56" s="18">
        <v>751000</v>
      </c>
      <c r="G56" s="18">
        <v>691000</v>
      </c>
      <c r="H56" s="51"/>
      <c r="I56" s="51"/>
    </row>
    <row r="57" spans="1:9" ht="31.5">
      <c r="A57" s="16" t="s">
        <v>95</v>
      </c>
      <c r="B57" s="17" t="s">
        <v>190</v>
      </c>
      <c r="C57" s="95">
        <f t="shared" si="0"/>
        <v>20015.899999999907</v>
      </c>
      <c r="D57" s="87">
        <v>817000</v>
      </c>
      <c r="E57" s="87">
        <f>E58+E59</f>
        <v>837015.89999999991</v>
      </c>
      <c r="F57" s="18">
        <v>751000</v>
      </c>
      <c r="G57" s="18">
        <v>691000</v>
      </c>
      <c r="H57" s="51"/>
      <c r="I57" s="51"/>
    </row>
    <row r="58" spans="1:9" ht="63">
      <c r="A58" s="16" t="s">
        <v>92</v>
      </c>
      <c r="B58" s="17" t="s">
        <v>189</v>
      </c>
      <c r="C58" s="95">
        <f t="shared" si="0"/>
        <v>19914.699999999953</v>
      </c>
      <c r="D58" s="87">
        <v>817000</v>
      </c>
      <c r="E58" s="87">
        <v>836914.7</v>
      </c>
      <c r="F58" s="18">
        <v>751000</v>
      </c>
      <c r="G58" s="18">
        <v>691000</v>
      </c>
      <c r="H58" s="51"/>
      <c r="I58" s="51"/>
    </row>
    <row r="59" spans="1:9" ht="78.75">
      <c r="A59" s="16" t="s">
        <v>225</v>
      </c>
      <c r="B59" s="17" t="s">
        <v>226</v>
      </c>
      <c r="C59" s="95">
        <f t="shared" si="0"/>
        <v>101.2</v>
      </c>
      <c r="D59" s="87"/>
      <c r="E59" s="87">
        <v>101.2</v>
      </c>
      <c r="F59" s="18">
        <v>0</v>
      </c>
      <c r="G59" s="18">
        <v>0</v>
      </c>
      <c r="H59" s="51"/>
      <c r="I59" s="51"/>
    </row>
    <row r="60" spans="1:9">
      <c r="A60" s="72" t="s">
        <v>254</v>
      </c>
      <c r="B60" s="17" t="s">
        <v>236</v>
      </c>
      <c r="C60" s="95">
        <f t="shared" si="0"/>
        <v>400</v>
      </c>
      <c r="D60" s="87"/>
      <c r="E60" s="87">
        <f>E63</f>
        <v>400</v>
      </c>
      <c r="F60" s="18">
        <v>0</v>
      </c>
      <c r="G60" s="18">
        <v>0</v>
      </c>
      <c r="H60" s="51"/>
      <c r="I60" s="51"/>
    </row>
    <row r="61" spans="1:9" ht="47.25">
      <c r="A61" s="72" t="s">
        <v>253</v>
      </c>
      <c r="B61" s="17" t="s">
        <v>237</v>
      </c>
      <c r="C61" s="95">
        <f t="shared" si="0"/>
        <v>400</v>
      </c>
      <c r="D61" s="87"/>
      <c r="E61" s="87">
        <f>E63</f>
        <v>400</v>
      </c>
      <c r="F61" s="18">
        <v>0</v>
      </c>
      <c r="G61" s="18">
        <v>0</v>
      </c>
      <c r="H61" s="51"/>
      <c r="I61" s="51"/>
    </row>
    <row r="62" spans="1:9" ht="78.75">
      <c r="A62" s="72" t="s">
        <v>252</v>
      </c>
      <c r="B62" s="17" t="s">
        <v>238</v>
      </c>
      <c r="C62" s="95">
        <f t="shared" si="0"/>
        <v>400</v>
      </c>
      <c r="D62" s="87"/>
      <c r="E62" s="87">
        <f>E63</f>
        <v>400</v>
      </c>
      <c r="F62" s="18">
        <v>0</v>
      </c>
      <c r="G62" s="18">
        <v>0</v>
      </c>
      <c r="H62" s="51"/>
      <c r="I62" s="51"/>
    </row>
    <row r="63" spans="1:9" ht="78.75">
      <c r="A63" s="72" t="s">
        <v>255</v>
      </c>
      <c r="B63" s="17" t="s">
        <v>227</v>
      </c>
      <c r="C63" s="95">
        <f t="shared" si="0"/>
        <v>400</v>
      </c>
      <c r="D63" s="87"/>
      <c r="E63" s="87">
        <v>400</v>
      </c>
      <c r="F63" s="18">
        <v>0</v>
      </c>
      <c r="G63" s="18">
        <v>0</v>
      </c>
      <c r="H63" s="51"/>
      <c r="I63" s="51"/>
    </row>
    <row r="64" spans="1:9" ht="47.25">
      <c r="A64" s="16" t="s">
        <v>41</v>
      </c>
      <c r="B64" s="17" t="s">
        <v>42</v>
      </c>
      <c r="C64" s="95">
        <f t="shared" si="0"/>
        <v>28845.480000000003</v>
      </c>
      <c r="D64" s="87">
        <v>8000</v>
      </c>
      <c r="E64" s="87">
        <f>36834.58+10.9</f>
        <v>36845.480000000003</v>
      </c>
      <c r="F64" s="18">
        <v>8000</v>
      </c>
      <c r="G64" s="18">
        <v>8000</v>
      </c>
      <c r="H64" s="51"/>
      <c r="I64" s="51"/>
    </row>
    <row r="65" spans="1:9" ht="94.5">
      <c r="A65" s="16" t="s">
        <v>89</v>
      </c>
      <c r="B65" s="17" t="s">
        <v>104</v>
      </c>
      <c r="C65" s="95">
        <f t="shared" si="0"/>
        <v>28845.480000000003</v>
      </c>
      <c r="D65" s="87">
        <v>8000</v>
      </c>
      <c r="E65" s="87">
        <f>36834.58+10.9</f>
        <v>36845.480000000003</v>
      </c>
      <c r="F65" s="18">
        <v>8000</v>
      </c>
      <c r="G65" s="18">
        <v>8000</v>
      </c>
      <c r="H65" s="51"/>
      <c r="I65" s="51"/>
    </row>
    <row r="66" spans="1:9" ht="94.5">
      <c r="A66" s="16" t="s">
        <v>90</v>
      </c>
      <c r="B66" s="17" t="s">
        <v>127</v>
      </c>
      <c r="C66" s="95">
        <f t="shared" si="0"/>
        <v>28845.480000000003</v>
      </c>
      <c r="D66" s="87">
        <v>8000</v>
      </c>
      <c r="E66" s="87">
        <f>36834.58+10.9</f>
        <v>36845.480000000003</v>
      </c>
      <c r="F66" s="18">
        <v>8000</v>
      </c>
      <c r="G66" s="18">
        <v>8000</v>
      </c>
      <c r="H66" s="51"/>
      <c r="I66" s="51"/>
    </row>
    <row r="67" spans="1:9" ht="78.75">
      <c r="A67" s="16" t="s">
        <v>94</v>
      </c>
      <c r="B67" s="17" t="s">
        <v>105</v>
      </c>
      <c r="C67" s="95">
        <f t="shared" si="0"/>
        <v>28845.480000000003</v>
      </c>
      <c r="D67" s="87">
        <v>8000</v>
      </c>
      <c r="E67" s="87">
        <f>36834.58+10.9</f>
        <v>36845.480000000003</v>
      </c>
      <c r="F67" s="18">
        <v>8000</v>
      </c>
      <c r="G67" s="18">
        <v>8000</v>
      </c>
      <c r="H67" s="51"/>
      <c r="I67" s="51"/>
    </row>
    <row r="68" spans="1:9" ht="31.5">
      <c r="A68" s="72" t="s">
        <v>242</v>
      </c>
      <c r="B68" s="17" t="s">
        <v>239</v>
      </c>
      <c r="C68" s="95">
        <f t="shared" si="0"/>
        <v>2890.85</v>
      </c>
      <c r="D68" s="87"/>
      <c r="E68" s="87">
        <f>E71</f>
        <v>2890.85</v>
      </c>
      <c r="F68" s="18">
        <v>0</v>
      </c>
      <c r="G68" s="18">
        <v>0</v>
      </c>
      <c r="H68" s="51"/>
      <c r="I68" s="51"/>
    </row>
    <row r="69" spans="1:9">
      <c r="A69" s="72" t="s">
        <v>243</v>
      </c>
      <c r="B69" s="17" t="s">
        <v>240</v>
      </c>
      <c r="C69" s="95">
        <f t="shared" si="0"/>
        <v>2890.85</v>
      </c>
      <c r="D69" s="87"/>
      <c r="E69" s="87">
        <f>E71</f>
        <v>2890.85</v>
      </c>
      <c r="F69" s="18">
        <v>0</v>
      </c>
      <c r="G69" s="18">
        <v>0</v>
      </c>
      <c r="H69" s="51"/>
      <c r="I69" s="51"/>
    </row>
    <row r="70" spans="1:9">
      <c r="A70" s="72" t="s">
        <v>244</v>
      </c>
      <c r="B70" s="17" t="s">
        <v>241</v>
      </c>
      <c r="C70" s="95">
        <f t="shared" si="0"/>
        <v>2890.85</v>
      </c>
      <c r="D70" s="87"/>
      <c r="E70" s="87">
        <f>E71</f>
        <v>2890.85</v>
      </c>
      <c r="F70" s="18">
        <v>0</v>
      </c>
      <c r="G70" s="18">
        <v>0</v>
      </c>
      <c r="H70" s="51"/>
      <c r="I70" s="51"/>
    </row>
    <row r="71" spans="1:9">
      <c r="A71" s="72" t="s">
        <v>245</v>
      </c>
      <c r="B71" s="17" t="s">
        <v>228</v>
      </c>
      <c r="C71" s="95">
        <f t="shared" si="0"/>
        <v>2890.85</v>
      </c>
      <c r="D71" s="87"/>
      <c r="E71" s="87">
        <v>2890.85</v>
      </c>
      <c r="F71" s="18">
        <v>0</v>
      </c>
      <c r="G71" s="18">
        <v>0</v>
      </c>
      <c r="H71" s="51"/>
      <c r="I71" s="51"/>
    </row>
    <row r="72" spans="1:9">
      <c r="A72" s="72" t="s">
        <v>251</v>
      </c>
      <c r="B72" s="17" t="s">
        <v>247</v>
      </c>
      <c r="C72" s="95">
        <f t="shared" si="0"/>
        <v>5323.01</v>
      </c>
      <c r="D72" s="87"/>
      <c r="E72" s="87">
        <f>E74</f>
        <v>5323.01</v>
      </c>
      <c r="F72" s="18">
        <v>0</v>
      </c>
      <c r="G72" s="18">
        <v>0</v>
      </c>
      <c r="H72" s="51"/>
      <c r="I72" s="51"/>
    </row>
    <row r="73" spans="1:9" ht="126">
      <c r="A73" s="72" t="s">
        <v>250</v>
      </c>
      <c r="B73" s="17" t="s">
        <v>248</v>
      </c>
      <c r="C73" s="95">
        <f t="shared" si="0"/>
        <v>5323.01</v>
      </c>
      <c r="D73" s="87"/>
      <c r="E73" s="87">
        <f>E74</f>
        <v>5323.01</v>
      </c>
      <c r="F73" s="18">
        <v>0</v>
      </c>
      <c r="G73" s="18">
        <v>0</v>
      </c>
      <c r="H73" s="51"/>
      <c r="I73" s="51"/>
    </row>
    <row r="74" spans="1:9" ht="78.75">
      <c r="A74" s="72" t="s">
        <v>246</v>
      </c>
      <c r="B74" s="17" t="s">
        <v>249</v>
      </c>
      <c r="C74" s="95">
        <f t="shared" si="0"/>
        <v>5323.01</v>
      </c>
      <c r="D74" s="87"/>
      <c r="E74" s="87">
        <v>5323.01</v>
      </c>
      <c r="F74" s="18">
        <v>0</v>
      </c>
      <c r="G74" s="18">
        <v>0</v>
      </c>
      <c r="H74" s="51"/>
      <c r="I74" s="51"/>
    </row>
    <row r="75" spans="1:9">
      <c r="A75" s="16" t="s">
        <v>167</v>
      </c>
      <c r="B75" s="17" t="s">
        <v>165</v>
      </c>
      <c r="C75" s="95">
        <f t="shared" si="0"/>
        <v>0</v>
      </c>
      <c r="D75" s="87">
        <v>386700</v>
      </c>
      <c r="E75" s="87">
        <f>E76</f>
        <v>386700</v>
      </c>
      <c r="F75" s="18">
        <v>0</v>
      </c>
      <c r="G75" s="18">
        <v>0</v>
      </c>
      <c r="H75" s="51"/>
      <c r="I75" s="51"/>
    </row>
    <row r="76" spans="1:9">
      <c r="A76" s="16" t="s">
        <v>168</v>
      </c>
      <c r="B76" s="17" t="s">
        <v>166</v>
      </c>
      <c r="C76" s="95">
        <f t="shared" si="0"/>
        <v>0</v>
      </c>
      <c r="D76" s="87">
        <v>386700</v>
      </c>
      <c r="E76" s="87">
        <v>386700</v>
      </c>
      <c r="F76" s="18">
        <v>0</v>
      </c>
      <c r="G76" s="18">
        <v>0</v>
      </c>
      <c r="H76" s="51"/>
      <c r="I76" s="51"/>
    </row>
    <row r="77" spans="1:9" ht="47.25">
      <c r="A77" s="72" t="s">
        <v>203</v>
      </c>
      <c r="B77" s="69" t="s">
        <v>204</v>
      </c>
      <c r="C77" s="95">
        <f t="shared" si="0"/>
        <v>0</v>
      </c>
      <c r="D77" s="87">
        <v>386700</v>
      </c>
      <c r="E77" s="87">
        <v>386700</v>
      </c>
      <c r="F77" s="18">
        <v>0</v>
      </c>
      <c r="G77" s="18">
        <v>0</v>
      </c>
      <c r="H77" s="51"/>
      <c r="I77" s="51"/>
    </row>
    <row r="78" spans="1:9">
      <c r="A78" s="13" t="s">
        <v>43</v>
      </c>
      <c r="B78" s="14" t="s">
        <v>44</v>
      </c>
      <c r="C78" s="95">
        <f t="shared" si="0"/>
        <v>-173400</v>
      </c>
      <c r="D78" s="91">
        <v>5397993.54</v>
      </c>
      <c r="E78" s="91">
        <f>E79+E96</f>
        <v>5224593.54</v>
      </c>
      <c r="F78" s="15">
        <v>3085100</v>
      </c>
      <c r="G78" s="15">
        <v>3059200</v>
      </c>
      <c r="H78" s="50"/>
      <c r="I78" s="50"/>
    </row>
    <row r="79" spans="1:9" ht="31.5">
      <c r="A79" s="16" t="s">
        <v>45</v>
      </c>
      <c r="B79" s="17" t="s">
        <v>46</v>
      </c>
      <c r="C79" s="95">
        <f t="shared" si="0"/>
        <v>-173400</v>
      </c>
      <c r="D79" s="90">
        <v>5276900</v>
      </c>
      <c r="E79" s="90">
        <f>E80+E85+E90+E93</f>
        <v>5103500</v>
      </c>
      <c r="F79" s="36">
        <v>3085100</v>
      </c>
      <c r="G79" s="36">
        <v>3059200</v>
      </c>
      <c r="H79" s="53"/>
      <c r="I79" s="53"/>
    </row>
    <row r="80" spans="1:9">
      <c r="A80" s="16" t="s">
        <v>131</v>
      </c>
      <c r="B80" s="17" t="s">
        <v>128</v>
      </c>
      <c r="C80" s="95">
        <f t="shared" si="0"/>
        <v>0</v>
      </c>
      <c r="D80" s="87">
        <v>3320100</v>
      </c>
      <c r="E80" s="87">
        <v>3320100</v>
      </c>
      <c r="F80" s="18">
        <v>2982100</v>
      </c>
      <c r="G80" s="18">
        <v>2952100</v>
      </c>
      <c r="H80" s="51"/>
      <c r="I80" s="51"/>
    </row>
    <row r="81" spans="1:9">
      <c r="A81" s="16" t="s">
        <v>132</v>
      </c>
      <c r="B81" s="20" t="s">
        <v>129</v>
      </c>
      <c r="C81" s="95">
        <f t="shared" si="0"/>
        <v>0</v>
      </c>
      <c r="D81" s="92">
        <v>3204000</v>
      </c>
      <c r="E81" s="92">
        <v>3204000</v>
      </c>
      <c r="F81" s="44">
        <f>F82</f>
        <v>2971000</v>
      </c>
      <c r="G81" s="44">
        <f>G82</f>
        <v>2941000</v>
      </c>
      <c r="H81" s="54"/>
      <c r="I81" s="54"/>
    </row>
    <row r="82" spans="1:9" ht="31.5">
      <c r="A82" s="70" t="s">
        <v>133</v>
      </c>
      <c r="B82" s="20" t="s">
        <v>91</v>
      </c>
      <c r="C82" s="95">
        <f t="shared" si="0"/>
        <v>0</v>
      </c>
      <c r="D82" s="92">
        <v>3204000</v>
      </c>
      <c r="E82" s="92">
        <v>3204000</v>
      </c>
      <c r="F82" s="44">
        <v>2971000</v>
      </c>
      <c r="G82" s="44">
        <v>2941000</v>
      </c>
      <c r="H82" s="54"/>
      <c r="I82" s="54"/>
    </row>
    <row r="83" spans="1:9" ht="47.25">
      <c r="A83" s="70" t="s">
        <v>170</v>
      </c>
      <c r="B83" s="20" t="s">
        <v>188</v>
      </c>
      <c r="C83" s="95">
        <f t="shared" si="0"/>
        <v>0</v>
      </c>
      <c r="D83" s="92">
        <v>116100</v>
      </c>
      <c r="E83" s="92">
        <v>116100</v>
      </c>
      <c r="F83" s="44">
        <v>11100</v>
      </c>
      <c r="G83" s="44">
        <v>11100</v>
      </c>
      <c r="H83" s="54"/>
      <c r="I83" s="54"/>
    </row>
    <row r="84" spans="1:9" ht="47.25">
      <c r="A84" s="70" t="s">
        <v>171</v>
      </c>
      <c r="B84" s="20" t="s">
        <v>187</v>
      </c>
      <c r="C84" s="95">
        <f t="shared" si="0"/>
        <v>0</v>
      </c>
      <c r="D84" s="92">
        <v>116100</v>
      </c>
      <c r="E84" s="92">
        <v>116100</v>
      </c>
      <c r="F84" s="44">
        <v>11100</v>
      </c>
      <c r="G84" s="44">
        <v>11100</v>
      </c>
      <c r="H84" s="54"/>
      <c r="I84" s="54"/>
    </row>
    <row r="85" spans="1:9" ht="31.5">
      <c r="A85" s="72" t="s">
        <v>176</v>
      </c>
      <c r="B85" s="71" t="s">
        <v>186</v>
      </c>
      <c r="C85" s="95">
        <f t="shared" si="0"/>
        <v>-273400</v>
      </c>
      <c r="D85" s="93">
        <v>1626300</v>
      </c>
      <c r="E85" s="93">
        <f>E86+E88</f>
        <v>1352900</v>
      </c>
      <c r="F85" s="45">
        <v>0</v>
      </c>
      <c r="G85" s="45">
        <v>0</v>
      </c>
      <c r="H85" s="55"/>
      <c r="I85" s="55"/>
    </row>
    <row r="86" spans="1:9" ht="63">
      <c r="A86" s="16" t="s">
        <v>150</v>
      </c>
      <c r="B86" s="71" t="s">
        <v>144</v>
      </c>
      <c r="C86" s="95">
        <f t="shared" si="0"/>
        <v>-273400</v>
      </c>
      <c r="D86" s="93">
        <v>693000</v>
      </c>
      <c r="E86" s="93">
        <v>419600</v>
      </c>
      <c r="F86" s="45">
        <v>0</v>
      </c>
      <c r="G86" s="45">
        <v>0</v>
      </c>
      <c r="H86" s="55"/>
      <c r="I86" s="55"/>
    </row>
    <row r="87" spans="1:9" ht="63">
      <c r="A87" s="16" t="s">
        <v>149</v>
      </c>
      <c r="B87" s="71" t="s">
        <v>145</v>
      </c>
      <c r="C87" s="95">
        <f t="shared" si="0"/>
        <v>-273400</v>
      </c>
      <c r="D87" s="93">
        <v>693000</v>
      </c>
      <c r="E87" s="93">
        <v>419600</v>
      </c>
      <c r="F87" s="45">
        <v>0</v>
      </c>
      <c r="G87" s="45">
        <v>0</v>
      </c>
      <c r="H87" s="55"/>
      <c r="I87" s="55"/>
    </row>
    <row r="88" spans="1:9">
      <c r="A88" s="72" t="s">
        <v>164</v>
      </c>
      <c r="B88" s="71" t="s">
        <v>185</v>
      </c>
      <c r="C88" s="95">
        <f t="shared" si="0"/>
        <v>0</v>
      </c>
      <c r="D88" s="93">
        <v>933300</v>
      </c>
      <c r="E88" s="93">
        <v>933300</v>
      </c>
      <c r="F88" s="45">
        <v>0</v>
      </c>
      <c r="G88" s="45">
        <v>0</v>
      </c>
      <c r="H88" s="55"/>
      <c r="I88" s="55"/>
    </row>
    <row r="89" spans="1:9" ht="31.5">
      <c r="A89" s="72" t="s">
        <v>175</v>
      </c>
      <c r="B89" s="71" t="s">
        <v>163</v>
      </c>
      <c r="C89" s="95">
        <f t="shared" si="0"/>
        <v>0</v>
      </c>
      <c r="D89" s="93">
        <v>933300</v>
      </c>
      <c r="E89" s="93">
        <v>933300</v>
      </c>
      <c r="F89" s="45">
        <v>0</v>
      </c>
      <c r="G89" s="45">
        <v>0</v>
      </c>
      <c r="H89" s="55"/>
      <c r="I89" s="55"/>
    </row>
    <row r="90" spans="1:9" ht="31.5">
      <c r="A90" s="72" t="s">
        <v>130</v>
      </c>
      <c r="B90" s="71" t="s">
        <v>179</v>
      </c>
      <c r="C90" s="95">
        <f t="shared" si="0"/>
        <v>0</v>
      </c>
      <c r="D90" s="93">
        <v>102000</v>
      </c>
      <c r="E90" s="93">
        <v>102000</v>
      </c>
      <c r="F90" s="45">
        <f>F92</f>
        <v>103000</v>
      </c>
      <c r="G90" s="45">
        <f>G92</f>
        <v>107100</v>
      </c>
      <c r="H90" s="55"/>
      <c r="I90" s="55"/>
    </row>
    <row r="91" spans="1:9" ht="47.25">
      <c r="A91" s="72" t="s">
        <v>180</v>
      </c>
      <c r="B91" s="71" t="s">
        <v>47</v>
      </c>
      <c r="C91" s="95">
        <f t="shared" si="0"/>
        <v>0</v>
      </c>
      <c r="D91" s="93">
        <v>102000</v>
      </c>
      <c r="E91" s="93">
        <v>102000</v>
      </c>
      <c r="F91" s="45">
        <f>F92</f>
        <v>103000</v>
      </c>
      <c r="G91" s="45">
        <f>G92</f>
        <v>107100</v>
      </c>
      <c r="H91" s="55"/>
      <c r="I91" s="55"/>
    </row>
    <row r="92" spans="1:9" ht="47.25">
      <c r="A92" s="72" t="s">
        <v>177</v>
      </c>
      <c r="B92" s="71" t="s">
        <v>47</v>
      </c>
      <c r="C92" s="95">
        <f t="shared" si="0"/>
        <v>0</v>
      </c>
      <c r="D92" s="93">
        <v>102000</v>
      </c>
      <c r="E92" s="93">
        <v>102000</v>
      </c>
      <c r="F92" s="45">
        <v>103000</v>
      </c>
      <c r="G92" s="45">
        <v>107100</v>
      </c>
      <c r="H92" s="55"/>
      <c r="I92" s="55"/>
    </row>
    <row r="93" spans="1:9">
      <c r="A93" s="72" t="s">
        <v>181</v>
      </c>
      <c r="B93" s="71" t="s">
        <v>184</v>
      </c>
      <c r="C93" s="95">
        <f t="shared" si="0"/>
        <v>100000</v>
      </c>
      <c r="D93" s="93">
        <v>228500</v>
      </c>
      <c r="E93" s="93">
        <v>328500</v>
      </c>
      <c r="F93" s="45">
        <v>0</v>
      </c>
      <c r="G93" s="45">
        <v>0</v>
      </c>
      <c r="H93" s="55"/>
      <c r="I93" s="55"/>
    </row>
    <row r="94" spans="1:9">
      <c r="A94" s="72" t="s">
        <v>178</v>
      </c>
      <c r="B94" s="71" t="s">
        <v>183</v>
      </c>
      <c r="C94" s="95">
        <f t="shared" si="0"/>
        <v>100000</v>
      </c>
      <c r="D94" s="93">
        <v>228500</v>
      </c>
      <c r="E94" s="93">
        <v>328500</v>
      </c>
      <c r="F94" s="45">
        <v>0</v>
      </c>
      <c r="G94" s="45">
        <v>0</v>
      </c>
      <c r="H94" s="55"/>
      <c r="I94" s="55"/>
    </row>
    <row r="95" spans="1:9" ht="31.5">
      <c r="A95" s="72" t="s">
        <v>182</v>
      </c>
      <c r="B95" s="71" t="s">
        <v>196</v>
      </c>
      <c r="C95" s="95">
        <f t="shared" si="0"/>
        <v>100000</v>
      </c>
      <c r="D95" s="93">
        <v>228500</v>
      </c>
      <c r="E95" s="93">
        <v>328500</v>
      </c>
      <c r="F95" s="45">
        <v>0</v>
      </c>
      <c r="G95" s="45">
        <v>0</v>
      </c>
      <c r="H95" s="55"/>
      <c r="I95" s="55"/>
    </row>
    <row r="96" spans="1:9" ht="31.5">
      <c r="A96" s="72" t="s">
        <v>197</v>
      </c>
      <c r="B96" s="71" t="s">
        <v>200</v>
      </c>
      <c r="C96" s="95">
        <f>E96-D96</f>
        <v>0</v>
      </c>
      <c r="D96" s="93">
        <v>121093.54</v>
      </c>
      <c r="E96" s="93">
        <v>121093.54</v>
      </c>
      <c r="F96" s="45">
        <v>0</v>
      </c>
      <c r="G96" s="45">
        <v>0</v>
      </c>
      <c r="H96" s="55"/>
      <c r="I96" s="55"/>
    </row>
    <row r="97" spans="1:9" ht="31.5">
      <c r="A97" s="72" t="s">
        <v>198</v>
      </c>
      <c r="B97" s="71" t="s">
        <v>201</v>
      </c>
      <c r="C97" s="95">
        <f>E97-D97</f>
        <v>0</v>
      </c>
      <c r="D97" s="93">
        <v>121093.54</v>
      </c>
      <c r="E97" s="93">
        <v>121093.54</v>
      </c>
      <c r="F97" s="45">
        <v>0</v>
      </c>
      <c r="G97" s="45">
        <v>0</v>
      </c>
      <c r="H97" s="55"/>
      <c r="I97" s="55"/>
    </row>
    <row r="98" spans="1:9" ht="31.5">
      <c r="A98" s="72" t="s">
        <v>199</v>
      </c>
      <c r="B98" s="71" t="s">
        <v>202</v>
      </c>
      <c r="C98" s="95">
        <f>E98-D98</f>
        <v>0</v>
      </c>
      <c r="D98" s="93">
        <v>121093.54</v>
      </c>
      <c r="E98" s="93">
        <v>121093.54</v>
      </c>
      <c r="F98" s="45">
        <v>0</v>
      </c>
      <c r="G98" s="45">
        <v>0</v>
      </c>
      <c r="H98" s="55"/>
      <c r="I98" s="55"/>
    </row>
    <row r="99" spans="1:9">
      <c r="A99" s="13"/>
      <c r="B99" s="14" t="s">
        <v>146</v>
      </c>
      <c r="C99" s="95">
        <f>E99-D99</f>
        <v>38250.839999999851</v>
      </c>
      <c r="D99" s="94">
        <v>7783693.54</v>
      </c>
      <c r="E99" s="94">
        <f>E78+E12</f>
        <v>7821944.3799999999</v>
      </c>
      <c r="F99" s="15">
        <v>5055100</v>
      </c>
      <c r="G99" s="15">
        <v>5003200</v>
      </c>
      <c r="H99" s="50"/>
      <c r="I99" s="50"/>
    </row>
    <row r="100" spans="1:9">
      <c r="A100" s="62"/>
      <c r="B100" s="63"/>
      <c r="C100" s="63"/>
      <c r="D100" s="63"/>
      <c r="E100" s="50"/>
      <c r="F100" s="50"/>
      <c r="G100" s="50"/>
      <c r="H100" s="50"/>
      <c r="I100" s="50"/>
    </row>
    <row r="101" spans="1:9">
      <c r="A101" s="62"/>
      <c r="B101" s="63"/>
      <c r="C101" s="63"/>
      <c r="D101" s="63"/>
      <c r="E101" s="50"/>
      <c r="F101" s="50"/>
      <c r="G101" s="50"/>
      <c r="H101" s="50"/>
      <c r="I101" s="50"/>
    </row>
    <row r="102" spans="1:9">
      <c r="A102" s="62"/>
      <c r="B102" s="63"/>
      <c r="C102" s="63"/>
      <c r="D102" s="63"/>
      <c r="E102" s="50"/>
      <c r="F102" s="50"/>
      <c r="G102" s="50"/>
      <c r="H102" s="50"/>
      <c r="I102" s="50"/>
    </row>
    <row r="104" spans="1:9" ht="18.75">
      <c r="B104" s="2"/>
      <c r="C104" s="2"/>
      <c r="D104" s="2"/>
      <c r="E104" s="2"/>
      <c r="F104" s="2"/>
      <c r="G104" s="2"/>
      <c r="H104" s="2"/>
      <c r="I104" s="2"/>
    </row>
    <row r="105" spans="1:9" ht="12.75">
      <c r="E105"/>
      <c r="F105"/>
      <c r="G105"/>
      <c r="H105"/>
      <c r="I105"/>
    </row>
    <row r="106" spans="1:9" ht="12.75">
      <c r="E106"/>
      <c r="F106"/>
      <c r="G106"/>
      <c r="H106"/>
      <c r="I106"/>
    </row>
    <row r="107" spans="1:9" ht="12.75">
      <c r="E107"/>
      <c r="F107"/>
      <c r="G107"/>
      <c r="H107"/>
      <c r="I107"/>
    </row>
    <row r="108" spans="1:9" ht="12.75">
      <c r="A108" s="22"/>
      <c r="B108" s="22"/>
      <c r="C108" s="22"/>
      <c r="D108" s="22"/>
      <c r="E108" s="22"/>
      <c r="F108" s="22"/>
      <c r="G108" s="22"/>
      <c r="H108" s="22"/>
      <c r="I108" s="22"/>
    </row>
    <row r="109" spans="1:9" ht="12.75">
      <c r="A109" s="22"/>
      <c r="B109" s="22"/>
      <c r="C109" s="22"/>
      <c r="D109" s="22"/>
      <c r="E109" s="22"/>
      <c r="F109" s="22"/>
      <c r="G109" s="22"/>
      <c r="H109" s="22"/>
      <c r="I109" s="22"/>
    </row>
    <row r="110" spans="1:9" ht="12.75">
      <c r="E110"/>
      <c r="F110"/>
      <c r="G110"/>
      <c r="H110"/>
      <c r="I110"/>
    </row>
    <row r="111" spans="1:9" ht="12.75">
      <c r="E111"/>
      <c r="F111"/>
      <c r="G111"/>
      <c r="H111"/>
      <c r="I111"/>
    </row>
    <row r="112" spans="1:9" ht="12.75">
      <c r="E112"/>
      <c r="F112"/>
      <c r="G112"/>
      <c r="H112"/>
      <c r="I112"/>
    </row>
    <row r="113" spans="5:9" ht="12.75">
      <c r="E113"/>
      <c r="F113"/>
      <c r="G113"/>
      <c r="H113"/>
      <c r="I113"/>
    </row>
    <row r="114" spans="5:9" ht="12.75">
      <c r="E114"/>
      <c r="F114"/>
      <c r="G114"/>
      <c r="H114"/>
      <c r="I114"/>
    </row>
    <row r="115" spans="5:9" ht="12.75">
      <c r="E115"/>
      <c r="F115"/>
      <c r="G115"/>
      <c r="H115"/>
      <c r="I115"/>
    </row>
    <row r="116" spans="5:9" ht="12.75">
      <c r="E116"/>
      <c r="F116"/>
      <c r="G116"/>
      <c r="H116"/>
      <c r="I116"/>
    </row>
    <row r="117" spans="5:9" ht="12.75">
      <c r="E117"/>
      <c r="F117"/>
      <c r="G117"/>
      <c r="H117"/>
      <c r="I117"/>
    </row>
    <row r="118" spans="5:9" ht="12.75">
      <c r="E118"/>
      <c r="F118"/>
      <c r="G118"/>
      <c r="H118"/>
      <c r="I118"/>
    </row>
    <row r="119" spans="5:9" ht="12.75">
      <c r="E119"/>
      <c r="F119"/>
      <c r="G119"/>
      <c r="H119"/>
      <c r="I119"/>
    </row>
    <row r="120" spans="5:9" ht="12.75">
      <c r="E120"/>
      <c r="F120"/>
      <c r="G120"/>
      <c r="H120"/>
      <c r="I120"/>
    </row>
    <row r="121" spans="5:9" ht="12.75">
      <c r="E121"/>
      <c r="F121"/>
      <c r="G121"/>
      <c r="H121"/>
      <c r="I121"/>
    </row>
    <row r="122" spans="5:9" ht="12.75">
      <c r="E122"/>
      <c r="F122"/>
      <c r="G122"/>
      <c r="H122"/>
      <c r="I122"/>
    </row>
    <row r="123" spans="5:9" ht="12.75">
      <c r="E123"/>
      <c r="F123"/>
      <c r="G123"/>
      <c r="H123"/>
      <c r="I123"/>
    </row>
    <row r="124" spans="5:9" ht="12.75">
      <c r="E124"/>
      <c r="F124"/>
      <c r="G124"/>
      <c r="H124"/>
      <c r="I124"/>
    </row>
    <row r="125" spans="5:9" ht="12.75">
      <c r="E125"/>
      <c r="F125"/>
      <c r="G125"/>
      <c r="H125"/>
      <c r="I125"/>
    </row>
    <row r="126" spans="5:9" ht="12.75">
      <c r="E126"/>
      <c r="F126"/>
      <c r="G126"/>
      <c r="H126"/>
      <c r="I126"/>
    </row>
    <row r="127" spans="5:9" ht="12.75">
      <c r="E127"/>
      <c r="F127"/>
      <c r="G127"/>
      <c r="H127"/>
      <c r="I127"/>
    </row>
    <row r="128" spans="5:9" ht="12.75">
      <c r="E128"/>
      <c r="F128"/>
      <c r="G128"/>
      <c r="H128"/>
      <c r="I128"/>
    </row>
    <row r="129" spans="1:9" ht="12.75">
      <c r="E129"/>
      <c r="F129"/>
      <c r="G129"/>
      <c r="H129"/>
      <c r="I129"/>
    </row>
    <row r="130" spans="1:9" ht="12.75">
      <c r="E130"/>
      <c r="F130"/>
      <c r="G130"/>
      <c r="H130"/>
      <c r="I130"/>
    </row>
    <row r="131" spans="1:9" ht="12.75">
      <c r="E131"/>
      <c r="F131"/>
      <c r="G131"/>
      <c r="H131"/>
      <c r="I131"/>
    </row>
    <row r="132" spans="1:9" ht="12.75">
      <c r="E132"/>
      <c r="F132"/>
      <c r="G132"/>
      <c r="H132"/>
      <c r="I132"/>
    </row>
    <row r="133" spans="1:9" ht="12.75">
      <c r="E133"/>
      <c r="F133"/>
      <c r="G133"/>
      <c r="H133"/>
      <c r="I133"/>
    </row>
    <row r="134" spans="1:9" ht="12.75">
      <c r="E134"/>
      <c r="F134"/>
      <c r="G134"/>
      <c r="H134"/>
      <c r="I134"/>
    </row>
    <row r="135" spans="1:9" ht="12.75">
      <c r="E135"/>
      <c r="F135"/>
      <c r="G135"/>
      <c r="H135"/>
      <c r="I135"/>
    </row>
    <row r="136" spans="1:9" ht="12.75">
      <c r="E136"/>
      <c r="F136"/>
      <c r="G136"/>
      <c r="H136"/>
      <c r="I136"/>
    </row>
    <row r="137" spans="1:9" ht="12.75">
      <c r="E137"/>
      <c r="F137"/>
      <c r="G137"/>
      <c r="H137"/>
      <c r="I137"/>
    </row>
    <row r="141" spans="1:9" ht="18.75">
      <c r="A141" s="104"/>
      <c r="B141" s="104"/>
      <c r="C141" s="104"/>
      <c r="D141" s="104"/>
      <c r="E141" s="104"/>
      <c r="F141" s="104"/>
      <c r="G141" s="104"/>
      <c r="H141" s="2"/>
      <c r="I141" s="2"/>
    </row>
  </sheetData>
  <mergeCells count="3">
    <mergeCell ref="A6:G6"/>
    <mergeCell ref="A141:G141"/>
    <mergeCell ref="A7:G7"/>
  </mergeCells>
  <phoneticPr fontId="11" type="noConversion"/>
  <pageMargins left="0.78740157480314965" right="0.78740157480314965" top="0.78740157480314965" bottom="0.78740157480314965" header="0" footer="0"/>
  <pageSetup paperSize="9" scale="40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opLeftCell="A7" zoomScale="75" workbookViewId="0">
      <selection activeCell="E25" sqref="E25"/>
    </sheetView>
  </sheetViews>
  <sheetFormatPr defaultRowHeight="12.75"/>
  <cols>
    <col min="1" max="1" width="11.140625" customWidth="1"/>
    <col min="2" max="2" width="78.28515625" customWidth="1"/>
    <col min="3" max="3" width="14.5703125" customWidth="1"/>
    <col min="4" max="4" width="32.42578125" hidden="1" customWidth="1"/>
    <col min="5" max="5" width="17.28515625" customWidth="1"/>
    <col min="6" max="9" width="16" customWidth="1"/>
  </cols>
  <sheetData>
    <row r="1" spans="1:10" ht="18.75">
      <c r="B1" s="1" t="s">
        <v>20</v>
      </c>
      <c r="C1" s="1"/>
      <c r="D1" s="1"/>
      <c r="E1" s="105" t="s">
        <v>136</v>
      </c>
      <c r="F1" s="105"/>
      <c r="G1" s="2"/>
      <c r="H1" s="2"/>
    </row>
    <row r="2" spans="1:10" ht="18.75">
      <c r="B2" s="1" t="s">
        <v>21</v>
      </c>
      <c r="C2" s="1"/>
      <c r="D2" s="1"/>
      <c r="E2" s="105" t="s">
        <v>156</v>
      </c>
      <c r="F2" s="105"/>
      <c r="G2" s="2"/>
      <c r="H2" s="2"/>
    </row>
    <row r="3" spans="1:10" ht="18.75">
      <c r="B3" s="1" t="s">
        <v>22</v>
      </c>
      <c r="C3" s="1"/>
      <c r="D3" s="1"/>
      <c r="E3" s="105" t="s">
        <v>134</v>
      </c>
      <c r="F3" s="105"/>
      <c r="G3" s="2"/>
      <c r="H3" s="2"/>
    </row>
    <row r="4" spans="1:10" ht="18.75">
      <c r="A4" s="9"/>
      <c r="B4" s="1" t="s">
        <v>23</v>
      </c>
      <c r="C4" s="1"/>
      <c r="D4" s="1"/>
      <c r="E4" s="105" t="s">
        <v>233</v>
      </c>
      <c r="F4" s="105"/>
      <c r="G4" s="2"/>
      <c r="H4" s="2"/>
    </row>
    <row r="5" spans="1:10" ht="15.75">
      <c r="E5" s="11"/>
      <c r="F5" s="11"/>
      <c r="G5" s="11"/>
      <c r="H5" s="11"/>
      <c r="I5" s="11"/>
    </row>
    <row r="6" spans="1:10" ht="15.75">
      <c r="E6" s="11"/>
      <c r="F6" s="11"/>
      <c r="G6" s="11"/>
      <c r="H6" s="11"/>
      <c r="I6" s="11"/>
    </row>
    <row r="7" spans="1:10" ht="18.75">
      <c r="A7" s="101" t="s">
        <v>152</v>
      </c>
      <c r="B7" s="102"/>
      <c r="C7" s="102"/>
      <c r="D7" s="102"/>
      <c r="E7" s="102"/>
      <c r="F7" s="102"/>
      <c r="G7" s="102"/>
      <c r="H7" s="48"/>
      <c r="I7" s="48"/>
    </row>
    <row r="8" spans="1:10" ht="37.5" customHeight="1">
      <c r="A8" s="106" t="s">
        <v>153</v>
      </c>
      <c r="B8" s="106"/>
      <c r="C8" s="106"/>
      <c r="D8" s="106"/>
      <c r="E8" s="106"/>
      <c r="F8" s="106"/>
      <c r="G8" s="106"/>
      <c r="H8" s="49"/>
      <c r="I8" s="49"/>
    </row>
    <row r="9" spans="1:10" ht="15.75">
      <c r="A9" s="23"/>
      <c r="B9" s="23"/>
      <c r="C9" s="23"/>
      <c r="D9" s="23"/>
      <c r="E9" s="24"/>
      <c r="F9" s="24"/>
      <c r="G9" s="24"/>
      <c r="H9" s="24"/>
      <c r="I9" s="24"/>
    </row>
    <row r="10" spans="1:10" ht="15.75">
      <c r="A10" s="23"/>
      <c r="B10" s="23"/>
      <c r="C10" s="23"/>
      <c r="D10" s="23"/>
      <c r="E10" s="24"/>
      <c r="F10" s="24"/>
      <c r="G10" s="24"/>
      <c r="H10" s="24"/>
      <c r="I10" s="24"/>
    </row>
    <row r="11" spans="1:10" ht="18.75">
      <c r="A11" s="25" t="s">
        <v>69</v>
      </c>
      <c r="B11" s="26" t="s">
        <v>70</v>
      </c>
      <c r="C11" s="26" t="s">
        <v>205</v>
      </c>
      <c r="D11" s="3" t="s">
        <v>110</v>
      </c>
      <c r="E11" s="3" t="s">
        <v>110</v>
      </c>
      <c r="F11" s="3" t="s">
        <v>111</v>
      </c>
      <c r="G11" s="3" t="s">
        <v>142</v>
      </c>
      <c r="H11" s="49"/>
    </row>
    <row r="12" spans="1:10" ht="18.75">
      <c r="A12" s="27" t="s">
        <v>48</v>
      </c>
      <c r="B12" s="28" t="s">
        <v>49</v>
      </c>
      <c r="C12" s="97"/>
      <c r="D12" s="64">
        <v>1969996.58</v>
      </c>
      <c r="E12" s="64">
        <f>SUM(E13:E16)</f>
        <v>2074449.0500000003</v>
      </c>
      <c r="F12" s="64">
        <v>2060870</v>
      </c>
      <c r="G12" s="64">
        <v>2060970</v>
      </c>
      <c r="H12" s="56"/>
      <c r="I12" s="56"/>
    </row>
    <row r="13" spans="1:10" ht="37.5">
      <c r="A13" s="29" t="s">
        <v>50</v>
      </c>
      <c r="B13" s="30" t="s">
        <v>51</v>
      </c>
      <c r="C13" s="98">
        <f t="shared" ref="C13:C19" si="0">E13-D13</f>
        <v>-13198.069999999949</v>
      </c>
      <c r="D13" s="65">
        <v>580000</v>
      </c>
      <c r="E13" s="65">
        <v>566801.93000000005</v>
      </c>
      <c r="F13" s="65">
        <v>680000</v>
      </c>
      <c r="G13" s="65">
        <v>680000</v>
      </c>
      <c r="H13" s="57"/>
      <c r="I13" s="57"/>
    </row>
    <row r="14" spans="1:10" ht="56.25">
      <c r="A14" s="29" t="s">
        <v>52</v>
      </c>
      <c r="B14" s="30" t="s">
        <v>53</v>
      </c>
      <c r="C14" s="98">
        <f t="shared" si="0"/>
        <v>117650.54000000004</v>
      </c>
      <c r="D14" s="65">
        <v>1366466.08</v>
      </c>
      <c r="E14" s="65">
        <v>1484116.62</v>
      </c>
      <c r="F14" s="65">
        <v>1357770</v>
      </c>
      <c r="G14" s="65">
        <v>1357770</v>
      </c>
      <c r="H14" s="57"/>
      <c r="I14" s="57"/>
      <c r="J14" s="35"/>
    </row>
    <row r="15" spans="1:10" ht="56.25">
      <c r="A15" s="29" t="s">
        <v>106</v>
      </c>
      <c r="B15" s="30" t="s">
        <v>107</v>
      </c>
      <c r="C15" s="98">
        <f t="shared" si="0"/>
        <v>0</v>
      </c>
      <c r="D15" s="65">
        <v>22200</v>
      </c>
      <c r="E15" s="65">
        <v>22200</v>
      </c>
      <c r="F15" s="65">
        <v>22200</v>
      </c>
      <c r="G15" s="65">
        <v>22200</v>
      </c>
      <c r="H15" s="57"/>
      <c r="I15" s="57"/>
      <c r="J15" s="35"/>
    </row>
    <row r="16" spans="1:10" ht="19.5">
      <c r="A16" s="29" t="s">
        <v>161</v>
      </c>
      <c r="B16" s="73" t="s">
        <v>162</v>
      </c>
      <c r="C16" s="98">
        <f t="shared" si="0"/>
        <v>0</v>
      </c>
      <c r="D16" s="65">
        <v>1330.5</v>
      </c>
      <c r="E16" s="65">
        <v>1330.5</v>
      </c>
      <c r="F16" s="65">
        <v>900</v>
      </c>
      <c r="G16" s="65">
        <v>900</v>
      </c>
      <c r="H16" s="57"/>
      <c r="I16" s="57"/>
      <c r="J16" s="35"/>
    </row>
    <row r="17" spans="1:9" s="43" customFormat="1" ht="18.75">
      <c r="A17" s="42" t="s">
        <v>54</v>
      </c>
      <c r="B17" s="33" t="s">
        <v>55</v>
      </c>
      <c r="C17" s="98">
        <f t="shared" si="0"/>
        <v>0</v>
      </c>
      <c r="D17" s="64">
        <v>102000</v>
      </c>
      <c r="E17" s="64">
        <v>102000</v>
      </c>
      <c r="F17" s="64">
        <v>103000</v>
      </c>
      <c r="G17" s="64">
        <v>107100</v>
      </c>
      <c r="H17" s="56"/>
      <c r="I17" s="56"/>
    </row>
    <row r="18" spans="1:9" s="40" customFormat="1" ht="18.75">
      <c r="A18" s="29" t="s">
        <v>56</v>
      </c>
      <c r="B18" s="41" t="s">
        <v>57</v>
      </c>
      <c r="C18" s="98">
        <f t="shared" si="0"/>
        <v>0</v>
      </c>
      <c r="D18" s="65">
        <v>102000</v>
      </c>
      <c r="E18" s="65">
        <v>102000</v>
      </c>
      <c r="F18" s="65">
        <v>103000</v>
      </c>
      <c r="G18" s="65">
        <v>107100</v>
      </c>
      <c r="H18" s="57"/>
      <c r="I18" s="57"/>
    </row>
    <row r="19" spans="1:9" ht="37.5">
      <c r="A19" s="27" t="s">
        <v>58</v>
      </c>
      <c r="B19" s="32" t="s">
        <v>59</v>
      </c>
      <c r="C19" s="98">
        <f t="shared" si="0"/>
        <v>22749.87999999999</v>
      </c>
      <c r="D19" s="66">
        <v>112989.92</v>
      </c>
      <c r="E19" s="66">
        <v>135739.79999999999</v>
      </c>
      <c r="F19" s="66">
        <v>100000</v>
      </c>
      <c r="G19" s="66">
        <v>100000</v>
      </c>
      <c r="H19" s="58"/>
      <c r="I19" s="49"/>
    </row>
    <row r="20" spans="1:9" ht="18.75">
      <c r="A20" s="29" t="s">
        <v>60</v>
      </c>
      <c r="B20" s="31" t="s">
        <v>61</v>
      </c>
      <c r="C20" s="98">
        <f t="shared" ref="C20:C29" si="1">E20-D20</f>
        <v>22749.87999999999</v>
      </c>
      <c r="D20" s="67">
        <f>D19</f>
        <v>112989.92</v>
      </c>
      <c r="E20" s="67">
        <v>135739.79999999999</v>
      </c>
      <c r="F20" s="67">
        <v>100000</v>
      </c>
      <c r="G20" s="67">
        <v>100000</v>
      </c>
      <c r="H20" s="59"/>
      <c r="I20" s="59"/>
    </row>
    <row r="21" spans="1:9" ht="18.75">
      <c r="A21" s="27" t="s">
        <v>66</v>
      </c>
      <c r="B21" s="28" t="s">
        <v>65</v>
      </c>
      <c r="C21" s="98">
        <f t="shared" si="1"/>
        <v>16404.219999999972</v>
      </c>
      <c r="D21" s="66">
        <v>982755.13</v>
      </c>
      <c r="E21" s="66">
        <v>999159.35</v>
      </c>
      <c r="F21" s="66">
        <v>826000</v>
      </c>
      <c r="G21" s="66">
        <v>859000</v>
      </c>
      <c r="H21" s="58"/>
      <c r="I21" s="58"/>
    </row>
    <row r="22" spans="1:9" s="39" customFormat="1" ht="18.75">
      <c r="A22" s="37" t="s">
        <v>67</v>
      </c>
      <c r="B22" s="38" t="s">
        <v>108</v>
      </c>
      <c r="C22" s="98">
        <f t="shared" si="1"/>
        <v>16404.219999999972</v>
      </c>
      <c r="D22" s="67">
        <v>982755.13</v>
      </c>
      <c r="E22" s="67">
        <v>999159.35</v>
      </c>
      <c r="F22" s="67">
        <v>826000</v>
      </c>
      <c r="G22" s="67">
        <v>859000</v>
      </c>
      <c r="H22" s="59"/>
      <c r="I22" s="59"/>
    </row>
    <row r="23" spans="1:9" s="39" customFormat="1" ht="18.75">
      <c r="A23" s="37" t="s">
        <v>157</v>
      </c>
      <c r="B23" s="28" t="s">
        <v>158</v>
      </c>
      <c r="C23" s="98">
        <f t="shared" si="1"/>
        <v>-396020.05999999994</v>
      </c>
      <c r="D23" s="66">
        <v>1183093.6299999999</v>
      </c>
      <c r="E23" s="66">
        <f>E24</f>
        <v>787073.57</v>
      </c>
      <c r="F23" s="67"/>
      <c r="G23" s="67"/>
      <c r="H23" s="59"/>
      <c r="I23" s="59"/>
    </row>
    <row r="24" spans="1:9" s="39" customFormat="1" ht="18.75">
      <c r="A24" s="37" t="s">
        <v>159</v>
      </c>
      <c r="B24" s="38" t="s">
        <v>160</v>
      </c>
      <c r="C24" s="98">
        <f t="shared" si="1"/>
        <v>-396020.05999999994</v>
      </c>
      <c r="D24" s="67">
        <f>D23</f>
        <v>1183093.6299999999</v>
      </c>
      <c r="E24" s="67">
        <v>787073.57</v>
      </c>
      <c r="F24" s="67"/>
      <c r="G24" s="67"/>
      <c r="H24" s="59"/>
      <c r="I24" s="59"/>
    </row>
    <row r="25" spans="1:9" ht="18.75">
      <c r="A25" s="27" t="s">
        <v>62</v>
      </c>
      <c r="B25" s="33" t="s">
        <v>194</v>
      </c>
      <c r="C25" s="98">
        <f t="shared" si="1"/>
        <v>165970.89000000013</v>
      </c>
      <c r="D25" s="66">
        <v>2257138.33</v>
      </c>
      <c r="E25" s="66">
        <v>2423109.2200000002</v>
      </c>
      <c r="F25" s="66">
        <v>1965230</v>
      </c>
      <c r="G25" s="66">
        <v>1876230</v>
      </c>
      <c r="H25" s="58"/>
      <c r="I25" s="58"/>
    </row>
    <row r="26" spans="1:9" ht="18.75">
      <c r="A26" s="27" t="s">
        <v>63</v>
      </c>
      <c r="B26" s="33" t="s">
        <v>169</v>
      </c>
      <c r="C26" s="98">
        <f t="shared" si="1"/>
        <v>165970.89000000013</v>
      </c>
      <c r="D26" s="66">
        <v>2257138.33</v>
      </c>
      <c r="E26" s="66">
        <v>2423109.2200000002</v>
      </c>
      <c r="F26" s="66"/>
      <c r="G26" s="66"/>
      <c r="H26" s="58"/>
      <c r="I26" s="58"/>
    </row>
    <row r="27" spans="1:9" ht="18.75">
      <c r="A27" s="27" t="s">
        <v>195</v>
      </c>
      <c r="B27" s="33" t="s">
        <v>173</v>
      </c>
      <c r="C27" s="98">
        <f t="shared" si="1"/>
        <v>122002.59000000008</v>
      </c>
      <c r="D27" s="66">
        <v>1525238</v>
      </c>
      <c r="E27" s="66">
        <v>1647240.59</v>
      </c>
      <c r="F27" s="66"/>
      <c r="G27" s="66"/>
      <c r="H27" s="58"/>
      <c r="I27" s="58"/>
    </row>
    <row r="28" spans="1:9" ht="18.75">
      <c r="A28" s="29" t="s">
        <v>195</v>
      </c>
      <c r="B28" s="31" t="s">
        <v>174</v>
      </c>
      <c r="C28" s="98">
        <f t="shared" si="1"/>
        <v>122002.59000000008</v>
      </c>
      <c r="D28" s="67">
        <v>1525238</v>
      </c>
      <c r="E28" s="67">
        <v>1647240.59</v>
      </c>
      <c r="F28" s="67">
        <v>1965230</v>
      </c>
      <c r="G28" s="67">
        <v>1876230</v>
      </c>
      <c r="H28" s="59"/>
      <c r="I28" s="59"/>
    </row>
    <row r="29" spans="1:9" ht="18.75">
      <c r="A29" s="34"/>
      <c r="B29" s="33" t="s">
        <v>151</v>
      </c>
      <c r="C29" s="96">
        <f t="shared" si="1"/>
        <v>35559.990000000224</v>
      </c>
      <c r="D29" s="66">
        <f>D12+D17+D19+D21+D23+D25+D27</f>
        <v>8133211.5899999999</v>
      </c>
      <c r="E29" s="66">
        <f>E12+E17+E19+E21+E23+E25+E27</f>
        <v>8168771.5800000001</v>
      </c>
      <c r="F29" s="66">
        <v>5055100</v>
      </c>
      <c r="G29" s="66">
        <v>5003200</v>
      </c>
      <c r="H29" s="58"/>
      <c r="I29" s="58"/>
    </row>
    <row r="30" spans="1:9" ht="18.75">
      <c r="A30" s="60"/>
      <c r="B30" s="61"/>
      <c r="C30" s="61"/>
      <c r="D30" s="61"/>
      <c r="F30" s="58"/>
      <c r="H30" s="58"/>
      <c r="I30" s="58"/>
    </row>
    <row r="31" spans="1:9" ht="18.75">
      <c r="A31" s="60"/>
      <c r="E31" s="58"/>
      <c r="F31" s="58"/>
      <c r="G31" s="58"/>
      <c r="H31" s="58"/>
      <c r="I31" s="58"/>
    </row>
  </sheetData>
  <mergeCells count="6">
    <mergeCell ref="E1:F1"/>
    <mergeCell ref="E2:F2"/>
    <mergeCell ref="E3:F3"/>
    <mergeCell ref="E4:F4"/>
    <mergeCell ref="A7:G7"/>
    <mergeCell ref="A8:G8"/>
  </mergeCells>
  <phoneticPr fontId="11" type="noConversion"/>
  <pageMargins left="0.78740157480314965" right="0.78740157480314965" top="0.78740157480314965" bottom="0.78740157480314965" header="0" footer="0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Samsung</cp:lastModifiedBy>
  <cp:lastPrinted>2021-11-24T11:01:02Z</cp:lastPrinted>
  <dcterms:created xsi:type="dcterms:W3CDTF">2010-12-16T03:42:04Z</dcterms:created>
  <dcterms:modified xsi:type="dcterms:W3CDTF">2022-03-10T05:34:59Z</dcterms:modified>
</cp:coreProperties>
</file>