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600" windowHeight="1176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R81" i="1"/>
  <c r="R82"/>
  <c r="R83"/>
  <c r="R84"/>
  <c r="P88"/>
  <c r="P87"/>
  <c r="R21"/>
  <c r="P36"/>
  <c r="P37"/>
  <c r="P38"/>
  <c r="P39"/>
  <c r="P40"/>
  <c r="P41"/>
  <c r="P42"/>
  <c r="P43"/>
  <c r="P44"/>
  <c r="P45"/>
  <c r="P46"/>
  <c r="P47"/>
  <c r="P53"/>
  <c r="P54"/>
  <c r="P55"/>
  <c r="P56"/>
  <c r="P57"/>
  <c r="P58"/>
  <c r="P63"/>
  <c r="P64"/>
  <c r="P66"/>
  <c r="P70"/>
  <c r="P71"/>
  <c r="P72"/>
  <c r="P73"/>
  <c r="P74"/>
  <c r="P75"/>
  <c r="P76"/>
  <c r="P77"/>
  <c r="P78"/>
  <c r="P79"/>
  <c r="P80"/>
  <c r="P81"/>
  <c r="P82"/>
  <c r="P83"/>
  <c r="P85"/>
  <c r="P86"/>
  <c r="P26"/>
  <c r="P27"/>
  <c r="P28"/>
  <c r="P29"/>
  <c r="P23"/>
  <c r="P24"/>
  <c r="P25"/>
  <c r="P12"/>
  <c r="P18"/>
  <c r="P21"/>
  <c r="P22"/>
  <c r="P31"/>
  <c r="P30"/>
  <c r="R69"/>
  <c r="R68" s="1"/>
  <c r="R67" s="1"/>
  <c r="R65"/>
  <c r="P65" s="1"/>
  <c r="R52"/>
  <c r="R51" s="1"/>
  <c r="R50" s="1"/>
  <c r="R35"/>
  <c r="R34" s="1"/>
  <c r="R11"/>
  <c r="T67"/>
  <c r="S67"/>
  <c r="Q65"/>
  <c r="R33" l="1"/>
  <c r="P34"/>
  <c r="R62"/>
  <c r="R60" s="1"/>
  <c r="P67"/>
  <c r="P68"/>
  <c r="R20"/>
  <c r="R48"/>
  <c r="R49"/>
  <c r="Q20"/>
  <c r="Q19" s="1"/>
  <c r="Q84"/>
  <c r="P84" s="1"/>
  <c r="Q69"/>
  <c r="Q68" s="1"/>
  <c r="Q67" s="1"/>
  <c r="Q62"/>
  <c r="Q52"/>
  <c r="T45"/>
  <c r="T44" s="1"/>
  <c r="T43" s="1"/>
  <c r="T42" s="1"/>
  <c r="T41" s="1"/>
  <c r="S56"/>
  <c r="S45"/>
  <c r="S44" s="1"/>
  <c r="S43" s="1"/>
  <c r="S42" s="1"/>
  <c r="S41" s="1"/>
  <c r="S22"/>
  <c r="S21" s="1"/>
  <c r="S20" s="1"/>
  <c r="S19" s="1"/>
  <c r="T22"/>
  <c r="T21" s="1"/>
  <c r="T20" s="1"/>
  <c r="T19" s="1"/>
  <c r="T15"/>
  <c r="T14" s="1"/>
  <c r="T13" s="1"/>
  <c r="T11" s="1"/>
  <c r="S15"/>
  <c r="S14" s="1"/>
  <c r="S13" s="1"/>
  <c r="S11" s="1"/>
  <c r="Q15"/>
  <c r="T52"/>
  <c r="T51" s="1"/>
  <c r="T50" s="1"/>
  <c r="T49" s="1"/>
  <c r="S52"/>
  <c r="S51" s="1"/>
  <c r="S50" s="1"/>
  <c r="S49" s="1"/>
  <c r="T54"/>
  <c r="T35"/>
  <c r="T34" s="1"/>
  <c r="T33" s="1"/>
  <c r="T32" s="1"/>
  <c r="S35"/>
  <c r="S34" s="1"/>
  <c r="S33" s="1"/>
  <c r="S32" s="1"/>
  <c r="Q35"/>
  <c r="Q34" s="1"/>
  <c r="Q33" s="1"/>
  <c r="Q32" s="1"/>
  <c r="P69" l="1"/>
  <c r="P35"/>
  <c r="Q14"/>
  <c r="P15"/>
  <c r="Q51"/>
  <c r="P52"/>
  <c r="R32"/>
  <c r="P32" s="1"/>
  <c r="P33"/>
  <c r="P20"/>
  <c r="R59"/>
  <c r="P59" s="1"/>
  <c r="R61"/>
  <c r="P62"/>
  <c r="Q13"/>
  <c r="P14"/>
  <c r="R19"/>
  <c r="Q60"/>
  <c r="Q59" s="1"/>
  <c r="Q61"/>
  <c r="P60" l="1"/>
  <c r="Q50"/>
  <c r="P51"/>
  <c r="P61"/>
  <c r="R10"/>
  <c r="P10" s="1"/>
  <c r="P19"/>
  <c r="R89"/>
  <c r="P89" s="1"/>
  <c r="Q11"/>
  <c r="P11" s="1"/>
  <c r="P13"/>
  <c r="P50" l="1"/>
  <c r="Q48"/>
  <c r="P48" s="1"/>
  <c r="Q49"/>
  <c r="P49" s="1"/>
</calcChain>
</file>

<file path=xl/sharedStrings.xml><?xml version="1.0" encoding="utf-8"?>
<sst xmlns="http://schemas.openxmlformats.org/spreadsheetml/2006/main" count="98" uniqueCount="74">
  <si>
    <t>Наименование</t>
  </si>
  <si>
    <t>Раздел</t>
  </si>
  <si>
    <t>Подраздел</t>
  </si>
  <si>
    <t>КЦСР</t>
  </si>
  <si>
    <t>КВР</t>
  </si>
  <si>
    <t>ОБЩЕГОСУДАРСТВЕННЫЕ ВОПРОСЫ</t>
  </si>
  <si>
    <t>Функционирование высшего должностного лица субъекта Российской Федерации и муниципального образования</t>
  </si>
  <si>
    <t>Глава муниципального образования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</si>
  <si>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</si>
  <si>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Аппарат администрации муниципального образования</t>
  </si>
  <si>
    <t>Расходы на выплаты персоналу государственных (муниципальных) органов</t>
  </si>
  <si>
    <t>Иные закупки товаров, работ и услуг для государственных (муниципальных) нужд</t>
  </si>
  <si>
    <t>Иные межбюджетные трансферты</t>
  </si>
  <si>
    <t>Уплата налогов, сборов и иных платежей</t>
  </si>
  <si>
    <t>НАЦИОНАЛЬНАЯ ОБОРОНА</t>
  </si>
  <si>
    <t>Мобилизационная и вневойсковая подготовка</t>
  </si>
  <si>
    <t xml:space="preserve">Подпрограмма «Обеспечение осуществления части, переданных органами власти другого уровня, полномочий» </t>
  </si>
  <si>
    <t>НАЦИОНАЛЬНАЯ БЕЗОПАСНОСТЬ И ПРАВООХРАНИТЕЛЬНАЯ ДЕЯТЕЛЬНОСТЬ</t>
  </si>
  <si>
    <t>Обеспечение пожарной безопасности</t>
  </si>
  <si>
    <t>Иные закупки товаров, работ и услуг для обеспечения государственных (муниципальных) нужд</t>
  </si>
  <si>
    <t>НАЦИОНАЛЬНАЯ ЭКОНОМИКА</t>
  </si>
  <si>
    <t>Дорожное хозяйство (дорожные фонды)</t>
  </si>
  <si>
    <t>Содержание и ремонт, капитальный ремонт автомобильных дорог общего пользования и искусственных сооружений на них</t>
  </si>
  <si>
    <t>Культура</t>
  </si>
  <si>
    <t>ИТОГО ПО РАЗДЕЛАМ РАСХОДОВ</t>
  </si>
  <si>
    <t>Подпрограмма «Обеспечение пожарной безопасности на территории муниципального образования  Спасский сельсовет»</t>
  </si>
  <si>
    <t>Подпрограмма «Развитие дорожного хозяйства на территории муниципального образования Спасский сельсовет»</t>
  </si>
  <si>
    <t>Подпрограмма "Осуществление деятельности аппарата управления администрации муниципального образования Спасский сельсовет"</t>
  </si>
  <si>
    <t>Подпрограмма "Осуществление деятельности аппарата управления "</t>
  </si>
  <si>
    <t>Финансовое обеспечение мероприятий по обеспечению пожарной безопасности на территории муниципального образования поселения</t>
  </si>
  <si>
    <t>(руб.)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</si>
  <si>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</si>
  <si>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Межбюджетные трансферты на осуществление части переданных в район полномочий по внешнему муниципальному контролю</t>
  </si>
  <si>
    <t>х</t>
  </si>
  <si>
    <t>Спасского сельсовета</t>
  </si>
  <si>
    <t>Иные закупки, товаров работ  и услуг для обеспечения государственных(муниципальных) нужд</t>
  </si>
  <si>
    <t>Приложение № 7</t>
  </si>
  <si>
    <t>Муниципальная программа "Реализация муниципальной политики на территории муниципального образования  Спасс кий сельсовет Саракташского района Оренбургской области на 2018-2024 годы"</t>
  </si>
  <si>
    <t>Муниципальная программа "Реализация муниципальной политики на территории муниципального образования  Спасский сельсовет Саракташского района Оренбургской области на 2018-2024 годы"</t>
  </si>
  <si>
    <t>Муниципальная программа "Реализация муниципальной политики на территории муниципального образования Спасский сельсовет Саракташского района Оренбургской области на 2018-2024 годы "</t>
  </si>
  <si>
    <t xml:space="preserve">Осуществление  первичного воинского учета на территориях, где отсутствуют военные комисариаты </t>
  </si>
  <si>
    <t>Финансовое обеспечение части переданных полномочий по организации досуга и обеспечению жителей услугами организации культуры и библиотечного обслуживания</t>
  </si>
  <si>
    <t>к   проекту решения Совета депутатов</t>
  </si>
  <si>
    <t>Распределение бюджетных ассигнований из местного бюджета на 2021 год и на плановый период 2022-2023 года по разделам и подразделам, целевым статьям и видам расходов классификации расходов  бюджетов</t>
  </si>
  <si>
    <t>ЖИЛИЩНО_КОММУНАЛЬНОЕ ХОЗЯЙСТВО</t>
  </si>
  <si>
    <t>Благоустройство</t>
  </si>
  <si>
    <t>65500L5760</t>
  </si>
  <si>
    <t xml:space="preserve">Иные закупки товаров ,работ и услуг для обеспечения государственных (муниципальных) нужд </t>
  </si>
  <si>
    <t>другие общегосударственные вопросы</t>
  </si>
  <si>
    <t>Обеспечение комплексного развития сельских территорий</t>
  </si>
  <si>
    <t>Подпрограмма «Развитие культуры  и спорта на территории муниципального образования Спасский  сельсовет»</t>
  </si>
  <si>
    <t>Приоритетный проект "Устройство минифутбольного поля (Реализация инициативных проектов )</t>
  </si>
  <si>
    <t>656П5S1401</t>
  </si>
  <si>
    <t>Физическая культура и спорт</t>
  </si>
  <si>
    <t xml:space="preserve">физическая культура </t>
  </si>
  <si>
    <t>иные межбюджетныеттрансферты</t>
  </si>
  <si>
    <t>Финансирование социально-значимых мероприятий</t>
  </si>
  <si>
    <t>повышение заработной платы работникам культуры</t>
  </si>
  <si>
    <t>Вывеска " Избирательный участок "№1506</t>
  </si>
  <si>
    <t>Исполнение судебных актов</t>
  </si>
  <si>
    <t xml:space="preserve">Иные межбюджетныее трансферты </t>
  </si>
  <si>
    <t>Осуществление части переданных полномочий по подготовке документов и расчетов, необходимых для составления проектов бюджета, исполнения бюджета сельских поселений и полномочий по ведению бюджетного учета и формированию бюджетной отчетности</t>
  </si>
  <si>
    <t>Непрограмное направление расходов (непрограммные мероприятия)</t>
  </si>
  <si>
    <t>Членские взносы в Совет (ассоциации) муниципальных образований</t>
  </si>
  <si>
    <t>Подпрограмма "Благоустройство на территории муниципального образования Спасский сельсовет"</t>
  </si>
  <si>
    <t>Финансовое обеспечение мероприятий по благоустройство на территории муниципального образования поселения</t>
  </si>
  <si>
    <t>Подпрограмма "Развитие культуры  спорта на территории муниципального образования  Спасский  сельсовет"</t>
  </si>
  <si>
    <t>КУЛЬТУРА, КИНЕМАТОГРАФИЯ</t>
  </si>
  <si>
    <t>Финансовое обеспечение мероприятий ,направленных на развитие культуры на территории муниципального образования</t>
  </si>
  <si>
    <t>21 декабря  2021 года №51</t>
  </si>
  <si>
    <t xml:space="preserve">изменение </t>
  </si>
  <si>
    <t xml:space="preserve">Поддержка сбалансированности бюджетов сельских поселений </t>
  </si>
  <si>
    <t>Финансовое обеспечение мероприятий, направленных на развитие культуры на территории муниципального образования поселения</t>
  </si>
  <si>
    <t>Прочая закупка товаров, работ и услуг</t>
  </si>
</sst>
</file>

<file path=xl/styles.xml><?xml version="1.0" encoding="utf-8"?>
<styleSheet xmlns="http://schemas.openxmlformats.org/spreadsheetml/2006/main">
  <numFmts count="3">
    <numFmt numFmtId="164" formatCode="00"/>
    <numFmt numFmtId="165" formatCode="0000000000"/>
    <numFmt numFmtId="166" formatCode="000"/>
  </numFmts>
  <fonts count="15">
    <font>
      <sz val="12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Arial"/>
      <family val="2"/>
      <charset val="204"/>
    </font>
    <font>
      <b/>
      <sz val="14"/>
      <color indexed="8"/>
      <name val="Times New Roman"/>
      <family val="1"/>
      <charset val="204"/>
    </font>
    <font>
      <b/>
      <sz val="8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b/>
      <sz val="8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8"/>
      <name val="Calibri"/>
      <family val="2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8"/>
      <name val="Arial"/>
      <family val="2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0" fontId="11" fillId="0" borderId="0"/>
  </cellStyleXfs>
  <cellXfs count="180">
    <xf numFmtId="0" fontId="0" fillId="0" borderId="0" xfId="0"/>
    <xf numFmtId="0" fontId="5" fillId="0" borderId="0" xfId="0" applyFont="1" applyAlignment="1">
      <alignment horizontal="right" vertical="center" wrapText="1"/>
    </xf>
    <xf numFmtId="0" fontId="2" fillId="0" borderId="0" xfId="0" applyFont="1" applyAlignment="1">
      <alignment vertical="center"/>
    </xf>
    <xf numFmtId="0" fontId="7" fillId="0" borderId="0" xfId="0" applyFont="1" applyBorder="1" applyAlignment="1">
      <alignment horizontal="right" vertical="center" wrapText="1"/>
    </xf>
    <xf numFmtId="0" fontId="5" fillId="0" borderId="0" xfId="0" applyFont="1" applyBorder="1" applyAlignment="1">
      <alignment horizontal="right" vertical="center" wrapText="1"/>
    </xf>
    <xf numFmtId="0" fontId="4" fillId="0" borderId="0" xfId="0" applyFont="1" applyAlignment="1">
      <alignment vertical="center" wrapText="1"/>
    </xf>
    <xf numFmtId="0" fontId="6" fillId="0" borderId="0" xfId="0" applyFont="1" applyBorder="1" applyAlignment="1">
      <alignment horizontal="right" vertical="center" wrapText="1"/>
    </xf>
    <xf numFmtId="0" fontId="6" fillId="0" borderId="0" xfId="0" applyFont="1" applyBorder="1" applyAlignment="1">
      <alignment horizontal="center" vertical="center" wrapText="1"/>
    </xf>
    <xf numFmtId="165" fontId="7" fillId="0" borderId="1" xfId="0" applyNumberFormat="1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right" vertical="center" wrapText="1"/>
    </xf>
    <xf numFmtId="165" fontId="8" fillId="0" borderId="1" xfId="0" applyNumberFormat="1" applyFont="1" applyBorder="1" applyAlignment="1">
      <alignment horizontal="right" vertical="center" wrapText="1"/>
    </xf>
    <xf numFmtId="166" fontId="8" fillId="0" borderId="1" xfId="0" applyNumberFormat="1" applyFont="1" applyBorder="1" applyAlignment="1">
      <alignment horizontal="right" vertical="center" wrapText="1"/>
    </xf>
    <xf numFmtId="164" fontId="9" fillId="0" borderId="1" xfId="0" applyNumberFormat="1" applyFont="1" applyBorder="1" applyAlignment="1">
      <alignment horizontal="right" vertical="center" wrapText="1"/>
    </xf>
    <xf numFmtId="165" fontId="9" fillId="0" borderId="1" xfId="0" applyNumberFormat="1" applyFont="1" applyBorder="1" applyAlignment="1">
      <alignment horizontal="right" vertical="center" wrapText="1"/>
    </xf>
    <xf numFmtId="166" fontId="9" fillId="0" borderId="1" xfId="0" applyNumberFormat="1" applyFont="1" applyBorder="1" applyAlignment="1">
      <alignment horizontal="right" vertical="center" wrapText="1"/>
    </xf>
    <xf numFmtId="0" fontId="5" fillId="0" borderId="3" xfId="0" applyFont="1" applyBorder="1" applyAlignment="1">
      <alignment horizontal="right" vertical="center" wrapText="1"/>
    </xf>
    <xf numFmtId="0" fontId="5" fillId="0" borderId="4" xfId="0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right" vertical="center" wrapText="1"/>
    </xf>
    <xf numFmtId="4" fontId="7" fillId="0" borderId="5" xfId="0" applyNumberFormat="1" applyFont="1" applyBorder="1" applyAlignment="1">
      <alignment horizontal="righ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4" fontId="5" fillId="0" borderId="5" xfId="0" applyNumberFormat="1" applyFont="1" applyBorder="1" applyAlignment="1">
      <alignment horizontal="right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 wrapText="1"/>
    </xf>
    <xf numFmtId="4" fontId="5" fillId="0" borderId="5" xfId="0" applyNumberFormat="1" applyFont="1" applyFill="1" applyBorder="1" applyAlignment="1">
      <alignment horizontal="center" vertical="center" wrapText="1"/>
    </xf>
    <xf numFmtId="4" fontId="7" fillId="0" borderId="5" xfId="0" applyNumberFormat="1" applyFont="1" applyFill="1" applyBorder="1" applyAlignment="1">
      <alignment horizontal="center" vertical="center" wrapText="1"/>
    </xf>
    <xf numFmtId="164" fontId="5" fillId="0" borderId="6" xfId="0" applyNumberFormat="1" applyFont="1" applyBorder="1" applyAlignment="1">
      <alignment horizontal="right" vertical="center" wrapText="1"/>
    </xf>
    <xf numFmtId="165" fontId="5" fillId="0" borderId="6" xfId="0" applyNumberFormat="1" applyFont="1" applyBorder="1" applyAlignment="1">
      <alignment horizontal="right" vertical="center" wrapText="1"/>
    </xf>
    <xf numFmtId="166" fontId="5" fillId="0" borderId="6" xfId="0" applyNumberFormat="1" applyFont="1" applyBorder="1" applyAlignment="1">
      <alignment horizontal="right" vertical="center" wrapText="1"/>
    </xf>
    <xf numFmtId="4" fontId="5" fillId="0" borderId="6" xfId="0" applyNumberFormat="1" applyFont="1" applyBorder="1" applyAlignment="1">
      <alignment horizontal="right" vertical="center" wrapText="1"/>
    </xf>
    <xf numFmtId="4" fontId="5" fillId="0" borderId="7" xfId="0" applyNumberFormat="1" applyFont="1" applyBorder="1" applyAlignment="1">
      <alignment horizontal="right" vertical="center" wrapText="1"/>
    </xf>
    <xf numFmtId="164" fontId="7" fillId="0" borderId="1" xfId="0" applyNumberFormat="1" applyFont="1" applyFill="1" applyBorder="1" applyAlignment="1">
      <alignment horizontal="right" vertical="center" wrapText="1"/>
    </xf>
    <xf numFmtId="165" fontId="7" fillId="0" borderId="1" xfId="0" applyNumberFormat="1" applyFont="1" applyFill="1" applyBorder="1" applyAlignment="1">
      <alignment horizontal="right" vertical="center" wrapText="1"/>
    </xf>
    <xf numFmtId="166" fontId="7" fillId="0" borderId="1" xfId="0" applyNumberFormat="1" applyFont="1" applyFill="1" applyBorder="1" applyAlignment="1">
      <alignment horizontal="right" vertical="center" wrapText="1"/>
    </xf>
    <xf numFmtId="166" fontId="7" fillId="0" borderId="1" xfId="0" applyNumberFormat="1" applyFont="1" applyFill="1" applyBorder="1" applyAlignment="1">
      <alignment vertical="center" wrapText="1"/>
    </xf>
    <xf numFmtId="166" fontId="5" fillId="0" borderId="1" xfId="0" applyNumberFormat="1" applyFont="1" applyFill="1" applyBorder="1" applyAlignment="1">
      <alignment horizontal="right" vertical="center" wrapText="1"/>
    </xf>
    <xf numFmtId="164" fontId="5" fillId="0" borderId="1" xfId="0" applyNumberFormat="1" applyFont="1" applyFill="1" applyBorder="1" applyAlignment="1">
      <alignment horizontal="right" vertical="center" wrapText="1"/>
    </xf>
    <xf numFmtId="165" fontId="5" fillId="0" borderId="1" xfId="0" applyNumberFormat="1" applyFont="1" applyFill="1" applyBorder="1" applyAlignment="1">
      <alignment horizontal="right" vertical="center" wrapText="1"/>
    </xf>
    <xf numFmtId="0" fontId="4" fillId="0" borderId="0" xfId="0" applyFont="1" applyFill="1" applyAlignment="1">
      <alignment vertical="center" wrapText="1"/>
    </xf>
    <xf numFmtId="0" fontId="0" fillId="0" borderId="0" xfId="0" applyFill="1"/>
    <xf numFmtId="0" fontId="7" fillId="0" borderId="0" xfId="0" applyFont="1" applyFill="1" applyBorder="1" applyAlignment="1">
      <alignment horizontal="right" vertical="center" wrapText="1"/>
    </xf>
    <xf numFmtId="0" fontId="3" fillId="0" borderId="0" xfId="0" applyFont="1" applyFill="1" applyAlignment="1">
      <alignment horizontal="right" vertical="center" wrapText="1"/>
    </xf>
    <xf numFmtId="4" fontId="5" fillId="0" borderId="9" xfId="0" applyNumberFormat="1" applyFont="1" applyBorder="1" applyAlignment="1">
      <alignment horizontal="center" vertical="center" wrapText="1"/>
    </xf>
    <xf numFmtId="164" fontId="7" fillId="0" borderId="11" xfId="0" applyNumberFormat="1" applyFont="1" applyBorder="1" applyAlignment="1">
      <alignment horizontal="right" vertical="center" wrapText="1"/>
    </xf>
    <xf numFmtId="165" fontId="7" fillId="0" borderId="11" xfId="0" applyNumberFormat="1" applyFont="1" applyBorder="1" applyAlignment="1">
      <alignment horizontal="right" vertical="center" wrapText="1"/>
    </xf>
    <xf numFmtId="166" fontId="7" fillId="0" borderId="11" xfId="0" applyNumberFormat="1" applyFont="1" applyBorder="1" applyAlignment="1">
      <alignment horizontal="right" vertical="center" wrapText="1"/>
    </xf>
    <xf numFmtId="4" fontId="7" fillId="0" borderId="11" xfId="0" applyNumberFormat="1" applyFont="1" applyBorder="1" applyAlignment="1">
      <alignment horizontal="center" vertical="center" wrapText="1"/>
    </xf>
    <xf numFmtId="4" fontId="7" fillId="0" borderId="11" xfId="0" applyNumberFormat="1" applyFont="1" applyBorder="1" applyAlignment="1">
      <alignment horizontal="right" vertical="center" wrapText="1"/>
    </xf>
    <xf numFmtId="4" fontId="7" fillId="0" borderId="12" xfId="0" applyNumberFormat="1" applyFont="1" applyBorder="1" applyAlignment="1">
      <alignment horizontal="right" vertical="center" wrapText="1"/>
    </xf>
    <xf numFmtId="4" fontId="5" fillId="0" borderId="11" xfId="0" applyNumberFormat="1" applyFont="1" applyBorder="1" applyAlignment="1">
      <alignment horizontal="center" vertical="center" wrapText="1"/>
    </xf>
    <xf numFmtId="165" fontId="5" fillId="0" borderId="11" xfId="0" applyNumberFormat="1" applyFont="1" applyBorder="1" applyAlignment="1">
      <alignment horizontal="right" vertical="center" wrapText="1"/>
    </xf>
    <xf numFmtId="164" fontId="5" fillId="0" borderId="11" xfId="0" applyNumberFormat="1" applyFont="1" applyBorder="1" applyAlignment="1">
      <alignment horizontal="right" vertical="center" wrapText="1"/>
    </xf>
    <xf numFmtId="166" fontId="5" fillId="0" borderId="11" xfId="0" applyNumberFormat="1" applyFont="1" applyBorder="1" applyAlignment="1">
      <alignment horizontal="right" vertical="center" wrapText="1"/>
    </xf>
    <xf numFmtId="164" fontId="12" fillId="0" borderId="1" xfId="1" applyNumberFormat="1" applyFont="1" applyFill="1" applyBorder="1" applyAlignment="1" applyProtection="1">
      <alignment wrapText="1"/>
      <protection hidden="1"/>
    </xf>
    <xf numFmtId="165" fontId="12" fillId="0" borderId="1" xfId="1" applyNumberFormat="1" applyFont="1" applyFill="1" applyBorder="1" applyAlignment="1" applyProtection="1">
      <alignment horizontal="right" wrapText="1"/>
      <protection hidden="1"/>
    </xf>
    <xf numFmtId="166" fontId="12" fillId="0" borderId="1" xfId="1" applyNumberFormat="1" applyFont="1" applyFill="1" applyBorder="1" applyAlignment="1" applyProtection="1">
      <alignment horizontal="right" wrapText="1"/>
      <protection hidden="1"/>
    </xf>
    <xf numFmtId="0" fontId="12" fillId="0" borderId="1" xfId="1" applyNumberFormat="1" applyFont="1" applyFill="1" applyBorder="1" applyAlignment="1" applyProtection="1">
      <alignment horizontal="left" vertical="justify" wrapText="1"/>
      <protection hidden="1"/>
    </xf>
    <xf numFmtId="0" fontId="5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left" vertical="center" wrapText="1"/>
    </xf>
    <xf numFmtId="164" fontId="12" fillId="0" borderId="1" xfId="1" applyNumberFormat="1" applyFont="1" applyFill="1" applyBorder="1" applyAlignment="1" applyProtection="1">
      <alignment vertical="center" wrapText="1"/>
      <protection hidden="1"/>
    </xf>
    <xf numFmtId="165" fontId="12" fillId="0" borderId="1" xfId="1" applyNumberFormat="1" applyFont="1" applyFill="1" applyBorder="1" applyAlignment="1" applyProtection="1">
      <alignment horizontal="right" vertical="center" wrapText="1"/>
      <protection hidden="1"/>
    </xf>
    <xf numFmtId="166" fontId="12" fillId="0" borderId="1" xfId="1" applyNumberFormat="1" applyFont="1" applyFill="1" applyBorder="1" applyAlignment="1" applyProtection="1">
      <alignment horizontal="right" vertical="center" wrapText="1"/>
      <protection hidden="1"/>
    </xf>
    <xf numFmtId="0" fontId="3" fillId="0" borderId="0" xfId="0" applyFont="1" applyBorder="1" applyAlignment="1">
      <alignment horizontal="right" vertical="center" wrapText="1"/>
    </xf>
    <xf numFmtId="0" fontId="5" fillId="0" borderId="2" xfId="0" applyFont="1" applyBorder="1" applyAlignment="1">
      <alignment horizontal="left" vertical="center" wrapText="1"/>
    </xf>
    <xf numFmtId="4" fontId="5" fillId="0" borderId="5" xfId="0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7" fillId="0" borderId="1" xfId="0" applyFont="1" applyBorder="1" applyAlignment="1">
      <alignment horizontal="left" vertical="center" wrapText="1"/>
    </xf>
    <xf numFmtId="165" fontId="5" fillId="0" borderId="1" xfId="0" applyNumberFormat="1" applyFont="1" applyBorder="1" applyAlignment="1">
      <alignment horizontal="right" vertical="center" wrapText="1"/>
    </xf>
    <xf numFmtId="0" fontId="5" fillId="0" borderId="3" xfId="0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right" vertical="center" wrapText="1"/>
    </xf>
    <xf numFmtId="4" fontId="7" fillId="0" borderId="5" xfId="0" applyNumberFormat="1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166" fontId="7" fillId="0" borderId="1" xfId="0" applyNumberFormat="1" applyFont="1" applyBorder="1" applyAlignment="1">
      <alignment horizontal="right" vertical="center" wrapText="1"/>
    </xf>
    <xf numFmtId="165" fontId="7" fillId="0" borderId="1" xfId="0" applyNumberFormat="1" applyFont="1" applyBorder="1" applyAlignment="1">
      <alignment horizontal="right" vertical="center" wrapText="1"/>
    </xf>
    <xf numFmtId="0" fontId="5" fillId="0" borderId="1" xfId="0" applyFont="1" applyBorder="1" applyAlignment="1">
      <alignment horizontal="left" vertical="center" wrapText="1"/>
    </xf>
    <xf numFmtId="166" fontId="5" fillId="0" borderId="1" xfId="0" applyNumberFormat="1" applyFont="1" applyBorder="1" applyAlignment="1">
      <alignment horizontal="right" vertical="center" wrapText="1"/>
    </xf>
    <xf numFmtId="164" fontId="7" fillId="0" borderId="1" xfId="0" applyNumberFormat="1" applyFont="1" applyBorder="1" applyAlignment="1">
      <alignment horizontal="right" vertical="center" wrapText="1"/>
    </xf>
    <xf numFmtId="0" fontId="9" fillId="0" borderId="1" xfId="0" applyFont="1" applyBorder="1" applyAlignment="1">
      <alignment horizontal="left" vertical="center" wrapText="1"/>
    </xf>
    <xf numFmtId="4" fontId="5" fillId="0" borderId="6" xfId="0" applyNumberFormat="1" applyFont="1" applyBorder="1" applyAlignment="1">
      <alignment horizontal="center" vertical="center" wrapText="1"/>
    </xf>
    <xf numFmtId="166" fontId="5" fillId="0" borderId="8" xfId="0" applyNumberFormat="1" applyFont="1" applyBorder="1" applyAlignment="1">
      <alignment horizontal="center" vertical="center" wrapText="1"/>
    </xf>
    <xf numFmtId="2" fontId="5" fillId="0" borderId="3" xfId="0" applyNumberFormat="1" applyFont="1" applyBorder="1" applyAlignment="1">
      <alignment horizontal="right" vertical="center" wrapText="1"/>
    </xf>
    <xf numFmtId="2" fontId="7" fillId="0" borderId="1" xfId="0" applyNumberFormat="1" applyFont="1" applyFill="1" applyBorder="1" applyAlignment="1">
      <alignment horizontal="right" vertical="center" wrapText="1"/>
    </xf>
    <xf numFmtId="4" fontId="13" fillId="0" borderId="1" xfId="0" applyNumberFormat="1" applyFont="1" applyFill="1" applyBorder="1" applyAlignment="1">
      <alignment horizontal="right" vertical="center" wrapText="1"/>
    </xf>
    <xf numFmtId="0" fontId="7" fillId="0" borderId="0" xfId="0" applyFont="1" applyBorder="1" applyAlignment="1">
      <alignment horizontal="left" vertical="center" wrapText="1"/>
    </xf>
    <xf numFmtId="0" fontId="5" fillId="0" borderId="46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14" fillId="0" borderId="1" xfId="1" applyNumberFormat="1" applyFont="1" applyFill="1" applyBorder="1" applyAlignment="1" applyProtection="1">
      <alignment horizontal="left" vertical="justify" wrapText="1"/>
      <protection hidden="1"/>
    </xf>
    <xf numFmtId="4" fontId="11" fillId="0" borderId="1" xfId="1" applyNumberFormat="1" applyFont="1" applyFill="1" applyBorder="1" applyAlignment="1" applyProtection="1">
      <protection hidden="1"/>
    </xf>
    <xf numFmtId="4" fontId="12" fillId="0" borderId="1" xfId="1" applyNumberFormat="1" applyFont="1" applyFill="1" applyBorder="1" applyAlignment="1" applyProtection="1">
      <protection hidden="1"/>
    </xf>
    <xf numFmtId="4" fontId="5" fillId="0" borderId="14" xfId="0" applyNumberFormat="1" applyFont="1" applyBorder="1" applyAlignment="1">
      <alignment horizontal="center" vertical="center" wrapText="1"/>
    </xf>
    <xf numFmtId="4" fontId="5" fillId="0" borderId="15" xfId="0" applyNumberFormat="1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left" vertical="center" wrapText="1"/>
    </xf>
    <xf numFmtId="0" fontId="5" fillId="0" borderId="18" xfId="0" applyFont="1" applyBorder="1" applyAlignment="1">
      <alignment horizontal="left" vertical="center" wrapText="1"/>
    </xf>
    <xf numFmtId="0" fontId="3" fillId="0" borderId="20" xfId="0" applyFont="1" applyBorder="1" applyAlignment="1">
      <alignment horizontal="right" vertical="center" wrapText="1"/>
    </xf>
    <xf numFmtId="0" fontId="3" fillId="0" borderId="25" xfId="0" applyFont="1" applyBorder="1" applyAlignment="1">
      <alignment horizontal="right" vertical="center" wrapText="1"/>
    </xf>
    <xf numFmtId="0" fontId="5" fillId="0" borderId="19" xfId="0" applyFont="1" applyBorder="1" applyAlignment="1">
      <alignment horizontal="left" vertical="center" wrapText="1"/>
    </xf>
    <xf numFmtId="0" fontId="5" fillId="0" borderId="20" xfId="0" applyFont="1" applyBorder="1" applyAlignment="1">
      <alignment horizontal="left" vertical="center" wrapText="1"/>
    </xf>
    <xf numFmtId="0" fontId="5" fillId="0" borderId="21" xfId="0" applyFont="1" applyBorder="1" applyAlignment="1">
      <alignment horizontal="left" vertical="center" wrapText="1"/>
    </xf>
    <xf numFmtId="0" fontId="5" fillId="0" borderId="22" xfId="0" applyFont="1" applyBorder="1" applyAlignment="1">
      <alignment horizontal="left" vertical="center" wrapText="1"/>
    </xf>
    <xf numFmtId="0" fontId="5" fillId="0" borderId="23" xfId="0" applyFont="1" applyBorder="1" applyAlignment="1">
      <alignment horizontal="left" vertical="center" wrapText="1"/>
    </xf>
    <xf numFmtId="0" fontId="5" fillId="0" borderId="24" xfId="0" applyFont="1" applyBorder="1" applyAlignment="1">
      <alignment horizontal="left" vertical="center" wrapText="1"/>
    </xf>
    <xf numFmtId="0" fontId="7" fillId="0" borderId="16" xfId="0" applyFont="1" applyBorder="1" applyAlignment="1">
      <alignment horizontal="left" vertical="center" wrapText="1"/>
    </xf>
    <xf numFmtId="0" fontId="7" fillId="0" borderId="18" xfId="0" applyFont="1" applyBorder="1" applyAlignment="1">
      <alignment horizontal="left" vertical="center" wrapText="1"/>
    </xf>
    <xf numFmtId="0" fontId="7" fillId="0" borderId="17" xfId="0" applyFont="1" applyBorder="1" applyAlignment="1">
      <alignment horizontal="left" vertical="center" wrapText="1"/>
    </xf>
    <xf numFmtId="166" fontId="5" fillId="0" borderId="14" xfId="0" applyNumberFormat="1" applyFont="1" applyBorder="1" applyAlignment="1">
      <alignment horizontal="center" vertical="center" wrapText="1"/>
    </xf>
    <xf numFmtId="166" fontId="5" fillId="0" borderId="15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5" fillId="0" borderId="17" xfId="0" applyFont="1" applyBorder="1" applyAlignment="1">
      <alignment horizontal="left" vertical="center" wrapText="1"/>
    </xf>
    <xf numFmtId="0" fontId="5" fillId="0" borderId="26" xfId="0" applyFont="1" applyBorder="1" applyAlignment="1">
      <alignment horizontal="left" vertical="center" wrapText="1"/>
    </xf>
    <xf numFmtId="0" fontId="8" fillId="0" borderId="26" xfId="0" applyFont="1" applyBorder="1" applyAlignment="1">
      <alignment horizontal="left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left" vertical="center" wrapText="1"/>
    </xf>
    <xf numFmtId="0" fontId="9" fillId="0" borderId="16" xfId="0" applyFont="1" applyBorder="1" applyAlignment="1">
      <alignment horizontal="left" vertical="center" wrapText="1"/>
    </xf>
    <xf numFmtId="0" fontId="9" fillId="0" borderId="17" xfId="0" applyFont="1" applyBorder="1" applyAlignment="1">
      <alignment horizontal="left" vertical="center" wrapText="1"/>
    </xf>
    <xf numFmtId="0" fontId="9" fillId="0" borderId="18" xfId="0" applyFont="1" applyBorder="1" applyAlignment="1">
      <alignment horizontal="left" vertical="center" wrapText="1"/>
    </xf>
    <xf numFmtId="0" fontId="8" fillId="0" borderId="16" xfId="0" applyFont="1" applyBorder="1" applyAlignment="1">
      <alignment horizontal="left" vertical="center" wrapText="1"/>
    </xf>
    <xf numFmtId="166" fontId="5" fillId="0" borderId="13" xfId="0" applyNumberFormat="1" applyFont="1" applyBorder="1" applyAlignment="1">
      <alignment horizontal="right" vertical="center" wrapText="1"/>
    </xf>
    <xf numFmtId="166" fontId="5" fillId="0" borderId="11" xfId="0" applyNumberFormat="1" applyFont="1" applyBorder="1" applyAlignment="1">
      <alignment horizontal="right" vertical="center" wrapText="1"/>
    </xf>
    <xf numFmtId="164" fontId="5" fillId="0" borderId="13" xfId="0" applyNumberFormat="1" applyFont="1" applyBorder="1" applyAlignment="1">
      <alignment horizontal="right" vertical="center" wrapText="1"/>
    </xf>
    <xf numFmtId="164" fontId="5" fillId="0" borderId="11" xfId="0" applyNumberFormat="1" applyFont="1" applyBorder="1" applyAlignment="1">
      <alignment horizontal="right" vertical="center" wrapText="1"/>
    </xf>
    <xf numFmtId="4" fontId="5" fillId="0" borderId="13" xfId="0" applyNumberFormat="1" applyFont="1" applyBorder="1" applyAlignment="1">
      <alignment horizontal="center" vertical="center" wrapText="1"/>
    </xf>
    <xf numFmtId="4" fontId="5" fillId="0" borderId="11" xfId="0" applyNumberFormat="1" applyFont="1" applyBorder="1" applyAlignment="1">
      <alignment horizontal="center" vertical="center" wrapText="1"/>
    </xf>
    <xf numFmtId="0" fontId="5" fillId="0" borderId="27" xfId="0" applyFont="1" applyBorder="1" applyAlignment="1">
      <alignment horizontal="left" vertical="center" wrapText="1"/>
    </xf>
    <xf numFmtId="0" fontId="5" fillId="0" borderId="28" xfId="0" applyFont="1" applyBorder="1" applyAlignment="1">
      <alignment horizontal="left" vertical="center" wrapText="1"/>
    </xf>
    <xf numFmtId="0" fontId="5" fillId="0" borderId="29" xfId="0" applyFont="1" applyBorder="1" applyAlignment="1">
      <alignment horizontal="left" vertical="center" wrapText="1"/>
    </xf>
    <xf numFmtId="0" fontId="5" fillId="0" borderId="32" xfId="0" applyFont="1" applyBorder="1" applyAlignment="1">
      <alignment horizontal="left" vertical="center" wrapText="1"/>
    </xf>
    <xf numFmtId="0" fontId="5" fillId="0" borderId="33" xfId="0" applyFont="1" applyBorder="1" applyAlignment="1">
      <alignment horizontal="left" vertical="center" wrapText="1"/>
    </xf>
    <xf numFmtId="0" fontId="5" fillId="0" borderId="34" xfId="0" applyFont="1" applyBorder="1" applyAlignment="1">
      <alignment horizontal="left" vertical="center" wrapText="1"/>
    </xf>
    <xf numFmtId="164" fontId="7" fillId="0" borderId="13" xfId="0" applyNumberFormat="1" applyFont="1" applyBorder="1" applyAlignment="1">
      <alignment horizontal="right" vertical="center" wrapText="1"/>
    </xf>
    <xf numFmtId="164" fontId="7" fillId="0" borderId="35" xfId="0" applyNumberFormat="1" applyFont="1" applyBorder="1" applyAlignment="1">
      <alignment horizontal="right" vertical="center" wrapText="1"/>
    </xf>
    <xf numFmtId="164" fontId="7" fillId="0" borderId="11" xfId="0" applyNumberFormat="1" applyFont="1" applyBorder="1" applyAlignment="1">
      <alignment horizontal="right" vertical="center" wrapText="1"/>
    </xf>
    <xf numFmtId="0" fontId="5" fillId="0" borderId="36" xfId="0" applyFont="1" applyBorder="1" applyAlignment="1">
      <alignment horizontal="left" vertical="center" wrapText="1"/>
    </xf>
    <xf numFmtId="0" fontId="5" fillId="0" borderId="37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7" fillId="0" borderId="27" xfId="0" applyFont="1" applyBorder="1" applyAlignment="1">
      <alignment horizontal="left" vertical="center" wrapText="1"/>
    </xf>
    <xf numFmtId="0" fontId="7" fillId="0" borderId="29" xfId="0" applyFont="1" applyBorder="1" applyAlignment="1">
      <alignment horizontal="left" vertical="center" wrapText="1"/>
    </xf>
    <xf numFmtId="0" fontId="7" fillId="0" borderId="30" xfId="0" applyFont="1" applyBorder="1" applyAlignment="1">
      <alignment horizontal="left" vertical="center" wrapText="1"/>
    </xf>
    <xf numFmtId="0" fontId="7" fillId="0" borderId="31" xfId="0" applyFont="1" applyBorder="1" applyAlignment="1">
      <alignment horizontal="left" vertical="center" wrapText="1"/>
    </xf>
    <xf numFmtId="0" fontId="7" fillId="0" borderId="32" xfId="0" applyFont="1" applyBorder="1" applyAlignment="1">
      <alignment horizontal="left" vertical="center" wrapText="1"/>
    </xf>
    <xf numFmtId="0" fontId="7" fillId="0" borderId="34" xfId="0" applyFont="1" applyBorder="1" applyAlignment="1">
      <alignment horizontal="left" vertical="center" wrapText="1"/>
    </xf>
    <xf numFmtId="0" fontId="7" fillId="0" borderId="13" xfId="0" applyFont="1" applyBorder="1" applyAlignment="1">
      <alignment horizontal="left" vertical="center" wrapText="1"/>
    </xf>
    <xf numFmtId="0" fontId="7" fillId="0" borderId="35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left" vertical="center" wrapText="1"/>
    </xf>
    <xf numFmtId="0" fontId="5" fillId="0" borderId="30" xfId="0" applyFont="1" applyBorder="1" applyAlignment="1">
      <alignment horizontal="left" vertical="center" wrapText="1"/>
    </xf>
    <xf numFmtId="0" fontId="5" fillId="0" borderId="31" xfId="0" applyFont="1" applyBorder="1" applyAlignment="1">
      <alignment horizontal="left" vertical="center" wrapText="1"/>
    </xf>
    <xf numFmtId="0" fontId="7" fillId="0" borderId="28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7" fillId="0" borderId="33" xfId="0" applyFont="1" applyBorder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5" fillId="0" borderId="23" xfId="0" applyFont="1" applyBorder="1" applyAlignment="1">
      <alignment horizontal="center" vertical="center" wrapText="1"/>
    </xf>
    <xf numFmtId="165" fontId="5" fillId="0" borderId="13" xfId="0" applyNumberFormat="1" applyFont="1" applyBorder="1" applyAlignment="1">
      <alignment horizontal="right" vertical="center" wrapText="1"/>
    </xf>
    <xf numFmtId="165" fontId="5" fillId="0" borderId="11" xfId="0" applyNumberFormat="1" applyFont="1" applyBorder="1" applyAlignment="1">
      <alignment horizontal="right" vertical="center" wrapText="1"/>
    </xf>
    <xf numFmtId="0" fontId="5" fillId="0" borderId="43" xfId="0" applyFont="1" applyBorder="1" applyAlignment="1">
      <alignment horizontal="left" vertical="center" wrapText="1"/>
    </xf>
    <xf numFmtId="0" fontId="5" fillId="0" borderId="44" xfId="0" applyFont="1" applyBorder="1" applyAlignment="1">
      <alignment horizontal="left" vertical="center" wrapText="1"/>
    </xf>
    <xf numFmtId="0" fontId="5" fillId="0" borderId="45" xfId="0" applyFont="1" applyBorder="1" applyAlignment="1">
      <alignment horizontal="left" vertical="center" wrapText="1"/>
    </xf>
    <xf numFmtId="0" fontId="5" fillId="0" borderId="40" xfId="0" applyFont="1" applyBorder="1" applyAlignment="1">
      <alignment horizontal="center" vertical="center" wrapText="1"/>
    </xf>
    <xf numFmtId="0" fontId="5" fillId="0" borderId="41" xfId="0" applyFont="1" applyBorder="1" applyAlignment="1">
      <alignment horizontal="center" vertical="center" wrapText="1"/>
    </xf>
    <xf numFmtId="0" fontId="5" fillId="0" borderId="42" xfId="0" applyFont="1" applyBorder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4" fontId="5" fillId="0" borderId="12" xfId="0" applyNumberFormat="1" applyFont="1" applyBorder="1" applyAlignment="1">
      <alignment horizontal="center" vertical="center" wrapText="1"/>
    </xf>
    <xf numFmtId="4" fontId="5" fillId="0" borderId="39" xfId="0" applyNumberFormat="1" applyFont="1" applyBorder="1" applyAlignment="1">
      <alignment horizontal="center" vertical="center" wrapText="1"/>
    </xf>
    <xf numFmtId="4" fontId="7" fillId="0" borderId="12" xfId="0" applyNumberFormat="1" applyFont="1" applyBorder="1" applyAlignment="1">
      <alignment horizontal="center" vertical="center" wrapText="1"/>
    </xf>
    <xf numFmtId="4" fontId="7" fillId="0" borderId="38" xfId="0" applyNumberFormat="1" applyFont="1" applyBorder="1" applyAlignment="1">
      <alignment horizontal="center" vertical="center" wrapText="1"/>
    </xf>
    <xf numFmtId="4" fontId="7" fillId="0" borderId="39" xfId="0" applyNumberFormat="1" applyFont="1" applyBorder="1" applyAlignment="1">
      <alignment horizontal="center" vertical="center" wrapText="1"/>
    </xf>
    <xf numFmtId="4" fontId="7" fillId="0" borderId="13" xfId="0" applyNumberFormat="1" applyFont="1" applyBorder="1" applyAlignment="1">
      <alignment horizontal="center" vertical="center" wrapText="1"/>
    </xf>
    <xf numFmtId="4" fontId="7" fillId="0" borderId="35" xfId="0" applyNumberFormat="1" applyFont="1" applyBorder="1" applyAlignment="1">
      <alignment horizontal="center" vertical="center" wrapText="1"/>
    </xf>
    <xf numFmtId="4" fontId="7" fillId="0" borderId="11" xfId="0" applyNumberFormat="1" applyFont="1" applyBorder="1" applyAlignment="1">
      <alignment horizontal="center" vertical="center" wrapText="1"/>
    </xf>
    <xf numFmtId="166" fontId="7" fillId="0" borderId="13" xfId="0" applyNumberFormat="1" applyFont="1" applyBorder="1" applyAlignment="1">
      <alignment horizontal="right" vertical="center" wrapText="1"/>
    </xf>
    <xf numFmtId="166" fontId="7" fillId="0" borderId="35" xfId="0" applyNumberFormat="1" applyFont="1" applyBorder="1" applyAlignment="1">
      <alignment horizontal="right" vertical="center" wrapText="1"/>
    </xf>
    <xf numFmtId="166" fontId="7" fillId="0" borderId="11" xfId="0" applyNumberFormat="1" applyFont="1" applyBorder="1" applyAlignment="1">
      <alignment horizontal="right" vertical="center" wrapText="1"/>
    </xf>
    <xf numFmtId="165" fontId="7" fillId="0" borderId="13" xfId="0" applyNumberFormat="1" applyFont="1" applyBorder="1" applyAlignment="1">
      <alignment horizontal="right" vertical="center" wrapText="1"/>
    </xf>
    <xf numFmtId="165" fontId="7" fillId="0" borderId="35" xfId="0" applyNumberFormat="1" applyFont="1" applyBorder="1" applyAlignment="1">
      <alignment horizontal="right" vertical="center" wrapText="1"/>
    </xf>
    <xf numFmtId="165" fontId="7" fillId="0" borderId="11" xfId="0" applyNumberFormat="1" applyFont="1" applyBorder="1" applyAlignment="1">
      <alignment horizontal="right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96"/>
  <sheetViews>
    <sheetView tabSelected="1" topLeftCell="K84" workbookViewId="0">
      <selection activeCell="R89" sqref="R89:R90"/>
    </sheetView>
  </sheetViews>
  <sheetFormatPr defaultRowHeight="15.75"/>
  <cols>
    <col min="1" max="1" width="8.75" hidden="1" customWidth="1"/>
    <col min="2" max="3" width="9" hidden="1" customWidth="1"/>
    <col min="4" max="4" width="4.875" hidden="1" customWidth="1"/>
    <col min="5" max="10" width="9" hidden="1" customWidth="1"/>
    <col min="11" max="11" width="26.375" customWidth="1"/>
    <col min="12" max="12" width="5.625" customWidth="1"/>
    <col min="13" max="13" width="5.125" customWidth="1"/>
    <col min="15" max="15" width="4.125" customWidth="1"/>
    <col min="16" max="16" width="8.625" bestFit="1" customWidth="1"/>
    <col min="17" max="17" width="9.5" hidden="1" customWidth="1"/>
    <col min="18" max="18" width="9.5" customWidth="1"/>
    <col min="19" max="19" width="10" customWidth="1"/>
    <col min="20" max="20" width="10.25" customWidth="1"/>
  </cols>
  <sheetData>
    <row r="1" spans="1:21" ht="12" customHeight="1">
      <c r="A1" s="73"/>
      <c r="B1" s="73"/>
      <c r="C1" s="112"/>
      <c r="D1" s="112"/>
      <c r="E1" s="112"/>
      <c r="F1" s="112"/>
      <c r="G1" s="73"/>
      <c r="H1" s="112"/>
      <c r="I1" s="112"/>
      <c r="J1" s="112"/>
      <c r="K1" s="112"/>
      <c r="L1" s="73"/>
      <c r="M1" s="73"/>
      <c r="N1" s="73"/>
      <c r="O1" s="73"/>
      <c r="P1" s="73"/>
      <c r="Q1" s="154" t="s">
        <v>36</v>
      </c>
      <c r="R1" s="154"/>
      <c r="S1" s="154"/>
      <c r="T1" s="154"/>
    </row>
    <row r="2" spans="1:21" ht="12.75" customHeight="1">
      <c r="A2" s="73"/>
      <c r="B2" s="73"/>
      <c r="C2" s="112"/>
      <c r="D2" s="112"/>
      <c r="E2" s="112"/>
      <c r="F2" s="112"/>
      <c r="G2" s="73"/>
      <c r="H2" s="112"/>
      <c r="I2" s="112"/>
      <c r="J2" s="112"/>
      <c r="K2" s="112"/>
      <c r="L2" s="73"/>
      <c r="M2" s="73"/>
      <c r="N2" s="73"/>
      <c r="O2" s="73"/>
      <c r="P2" s="73"/>
      <c r="Q2" s="154" t="s">
        <v>42</v>
      </c>
      <c r="R2" s="154"/>
      <c r="S2" s="154"/>
      <c r="T2" s="154"/>
    </row>
    <row r="3" spans="1:21" ht="11.25" customHeight="1">
      <c r="A3" s="73"/>
      <c r="B3" s="73"/>
      <c r="C3" s="112"/>
      <c r="D3" s="112"/>
      <c r="E3" s="112"/>
      <c r="F3" s="112"/>
      <c r="G3" s="73"/>
      <c r="H3" s="112"/>
      <c r="I3" s="112"/>
      <c r="J3" s="112"/>
      <c r="K3" s="112"/>
      <c r="L3" s="73"/>
      <c r="M3" s="73"/>
      <c r="N3" s="73"/>
      <c r="O3" s="73"/>
      <c r="P3" s="73"/>
      <c r="Q3" s="154" t="s">
        <v>34</v>
      </c>
      <c r="R3" s="154"/>
      <c r="S3" s="154"/>
      <c r="T3" s="154"/>
    </row>
    <row r="4" spans="1:21" ht="12" customHeight="1">
      <c r="A4" s="73"/>
      <c r="B4" s="73"/>
      <c r="C4" s="112"/>
      <c r="D4" s="112"/>
      <c r="E4" s="112"/>
      <c r="F4" s="112"/>
      <c r="G4" s="73"/>
      <c r="H4" s="112"/>
      <c r="I4" s="112"/>
      <c r="J4" s="112"/>
      <c r="K4" s="112"/>
      <c r="L4" s="73"/>
      <c r="M4" s="73"/>
      <c r="N4" s="73"/>
      <c r="O4" s="40"/>
      <c r="P4" s="40"/>
      <c r="Q4" s="164" t="s">
        <v>69</v>
      </c>
      <c r="R4" s="164"/>
      <c r="S4" s="164"/>
      <c r="T4" s="164"/>
    </row>
    <row r="5" spans="1:21">
      <c r="A5" s="73"/>
      <c r="B5" s="73"/>
      <c r="C5" s="112"/>
      <c r="D5" s="112"/>
      <c r="E5" s="112"/>
      <c r="F5" s="112"/>
      <c r="G5" s="73"/>
      <c r="H5" s="112"/>
      <c r="I5" s="112"/>
      <c r="J5" s="112"/>
      <c r="K5" s="112"/>
      <c r="L5" s="73"/>
      <c r="M5" s="73"/>
      <c r="N5" s="73"/>
      <c r="O5" s="73"/>
      <c r="P5" s="73"/>
      <c r="Q5" s="73"/>
      <c r="R5" s="73"/>
      <c r="S5" s="73"/>
      <c r="T5" s="73"/>
    </row>
    <row r="6" spans="1:21" ht="63" customHeight="1">
      <c r="A6" s="165" t="s">
        <v>43</v>
      </c>
      <c r="B6" s="165"/>
      <c r="C6" s="165"/>
      <c r="D6" s="165"/>
      <c r="E6" s="165"/>
      <c r="F6" s="165"/>
      <c r="G6" s="165"/>
      <c r="H6" s="165"/>
      <c r="I6" s="165"/>
      <c r="J6" s="165"/>
      <c r="K6" s="165"/>
      <c r="L6" s="165"/>
      <c r="M6" s="165"/>
      <c r="N6" s="165"/>
      <c r="O6" s="165"/>
      <c r="P6" s="165"/>
      <c r="Q6" s="165"/>
      <c r="R6" s="165"/>
      <c r="S6" s="165"/>
      <c r="T6" s="165"/>
    </row>
    <row r="7" spans="1:21" ht="11.25" customHeight="1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37"/>
      <c r="U7" s="38"/>
    </row>
    <row r="8" spans="1:21" ht="16.5" thickBot="1">
      <c r="A8" s="1"/>
      <c r="B8" s="155"/>
      <c r="C8" s="155"/>
      <c r="D8" s="155"/>
      <c r="E8" s="155"/>
      <c r="F8" s="155"/>
      <c r="G8" s="155"/>
      <c r="H8" s="155"/>
      <c r="I8" s="155"/>
      <c r="J8" s="155"/>
      <c r="K8" s="155"/>
      <c r="L8" s="155"/>
      <c r="M8" s="155"/>
      <c r="N8" s="155"/>
      <c r="O8" s="6"/>
      <c r="P8" s="6"/>
      <c r="Q8" s="7"/>
      <c r="R8" s="7"/>
      <c r="S8" s="3"/>
      <c r="T8" s="39" t="s">
        <v>30</v>
      </c>
      <c r="U8" s="38"/>
    </row>
    <row r="9" spans="1:21" ht="25.5" customHeight="1" thickBot="1">
      <c r="A9" s="64"/>
      <c r="B9" s="161" t="s">
        <v>0</v>
      </c>
      <c r="C9" s="162"/>
      <c r="D9" s="162"/>
      <c r="E9" s="162"/>
      <c r="F9" s="162"/>
      <c r="G9" s="162"/>
      <c r="H9" s="162"/>
      <c r="I9" s="162"/>
      <c r="J9" s="162"/>
      <c r="K9" s="163"/>
      <c r="L9" s="71" t="s">
        <v>1</v>
      </c>
      <c r="M9" s="71" t="s">
        <v>2</v>
      </c>
      <c r="N9" s="15" t="s">
        <v>3</v>
      </c>
      <c r="O9" s="15" t="s">
        <v>4</v>
      </c>
      <c r="P9" s="84" t="s">
        <v>70</v>
      </c>
      <c r="Q9" s="71">
        <v>2021</v>
      </c>
      <c r="R9" s="71">
        <v>2021</v>
      </c>
      <c r="S9" s="71">
        <v>2022</v>
      </c>
      <c r="T9" s="16">
        <v>2023</v>
      </c>
    </row>
    <row r="10" spans="1:21" ht="14.25" customHeight="1">
      <c r="A10" s="64"/>
      <c r="B10" s="158" t="s">
        <v>5</v>
      </c>
      <c r="C10" s="159"/>
      <c r="D10" s="159"/>
      <c r="E10" s="159"/>
      <c r="F10" s="159"/>
      <c r="G10" s="159"/>
      <c r="H10" s="159"/>
      <c r="I10" s="159"/>
      <c r="J10" s="159"/>
      <c r="K10" s="160"/>
      <c r="L10" s="25">
        <v>1</v>
      </c>
      <c r="M10" s="25">
        <v>0</v>
      </c>
      <c r="N10" s="26">
        <v>0</v>
      </c>
      <c r="O10" s="27">
        <v>0</v>
      </c>
      <c r="P10" s="28">
        <f>R10-Q10</f>
        <v>104452.4700000002</v>
      </c>
      <c r="Q10" s="82">
        <v>1969996.58</v>
      </c>
      <c r="R10" s="82">
        <f>R11+R19+R32+R37</f>
        <v>2074449.0500000003</v>
      </c>
      <c r="S10" s="28">
        <v>2060870</v>
      </c>
      <c r="T10" s="29">
        <v>2060970</v>
      </c>
    </row>
    <row r="11" spans="1:21" ht="15.75" customHeight="1">
      <c r="A11" s="100"/>
      <c r="B11" s="137"/>
      <c r="C11" s="128" t="s">
        <v>6</v>
      </c>
      <c r="D11" s="129"/>
      <c r="E11" s="129"/>
      <c r="F11" s="129"/>
      <c r="G11" s="129"/>
      <c r="H11" s="129"/>
      <c r="I11" s="129"/>
      <c r="J11" s="129"/>
      <c r="K11" s="130"/>
      <c r="L11" s="124">
        <v>1</v>
      </c>
      <c r="M11" s="124">
        <v>2</v>
      </c>
      <c r="N11" s="156">
        <v>0</v>
      </c>
      <c r="O11" s="122">
        <v>0</v>
      </c>
      <c r="P11" s="126">
        <f t="shared" ref="P11:P12" si="0">R11-Q11</f>
        <v>-13198.069999999949</v>
      </c>
      <c r="Q11" s="126">
        <f>Q13</f>
        <v>580000</v>
      </c>
      <c r="R11" s="126">
        <f>R13</f>
        <v>566801.93000000005</v>
      </c>
      <c r="S11" s="126">
        <f>S13</f>
        <v>680000</v>
      </c>
      <c r="T11" s="166">
        <f>T13</f>
        <v>680000</v>
      </c>
    </row>
    <row r="12" spans="1:21" ht="38.25" customHeight="1">
      <c r="A12" s="100"/>
      <c r="B12" s="139"/>
      <c r="C12" s="131"/>
      <c r="D12" s="132"/>
      <c r="E12" s="132"/>
      <c r="F12" s="132"/>
      <c r="G12" s="132"/>
      <c r="H12" s="132"/>
      <c r="I12" s="132"/>
      <c r="J12" s="132"/>
      <c r="K12" s="133"/>
      <c r="L12" s="125"/>
      <c r="M12" s="125"/>
      <c r="N12" s="157"/>
      <c r="O12" s="123"/>
      <c r="P12" s="127">
        <f t="shared" si="0"/>
        <v>0</v>
      </c>
      <c r="Q12" s="127"/>
      <c r="R12" s="127"/>
      <c r="S12" s="127"/>
      <c r="T12" s="167"/>
    </row>
    <row r="13" spans="1:21" ht="67.5" customHeight="1">
      <c r="A13" s="64"/>
      <c r="B13" s="65"/>
      <c r="C13" s="97"/>
      <c r="D13" s="98"/>
      <c r="E13" s="107" t="s">
        <v>37</v>
      </c>
      <c r="F13" s="109"/>
      <c r="G13" s="109"/>
      <c r="H13" s="109"/>
      <c r="I13" s="109"/>
      <c r="J13" s="109"/>
      <c r="K13" s="108"/>
      <c r="L13" s="80">
        <v>1</v>
      </c>
      <c r="M13" s="80">
        <v>2</v>
      </c>
      <c r="N13" s="77">
        <v>6500000000</v>
      </c>
      <c r="O13" s="76">
        <v>0</v>
      </c>
      <c r="P13" s="85">
        <f t="shared" ref="P13:P15" si="1">R13-Q13</f>
        <v>-13198.069999999949</v>
      </c>
      <c r="Q13" s="75">
        <f t="shared" ref="Q13:T14" si="2">Q14</f>
        <v>580000</v>
      </c>
      <c r="R13" s="17">
        <v>566801.93000000005</v>
      </c>
      <c r="S13" s="75">
        <f t="shared" si="2"/>
        <v>680000</v>
      </c>
      <c r="T13" s="74">
        <f t="shared" si="2"/>
        <v>680000</v>
      </c>
    </row>
    <row r="14" spans="1:21" ht="28.5" customHeight="1">
      <c r="A14" s="64"/>
      <c r="B14" s="65"/>
      <c r="C14" s="97"/>
      <c r="D14" s="98"/>
      <c r="E14" s="107"/>
      <c r="F14" s="108"/>
      <c r="G14" s="107" t="s">
        <v>28</v>
      </c>
      <c r="H14" s="109"/>
      <c r="I14" s="109"/>
      <c r="J14" s="109"/>
      <c r="K14" s="108"/>
      <c r="L14" s="80">
        <v>1</v>
      </c>
      <c r="M14" s="80">
        <v>2</v>
      </c>
      <c r="N14" s="77">
        <v>6510000000</v>
      </c>
      <c r="O14" s="76">
        <v>0</v>
      </c>
      <c r="P14" s="85">
        <f t="shared" si="1"/>
        <v>-13198.069999999949</v>
      </c>
      <c r="Q14" s="75">
        <f t="shared" si="2"/>
        <v>580000</v>
      </c>
      <c r="R14" s="17">
        <v>566801.93000000005</v>
      </c>
      <c r="S14" s="75">
        <f t="shared" si="2"/>
        <v>680000</v>
      </c>
      <c r="T14" s="74">
        <f t="shared" si="2"/>
        <v>680000</v>
      </c>
    </row>
    <row r="15" spans="1:21" ht="12.75" customHeight="1">
      <c r="A15" s="100"/>
      <c r="B15" s="137"/>
      <c r="C15" s="128"/>
      <c r="D15" s="130"/>
      <c r="E15" s="140"/>
      <c r="F15" s="141"/>
      <c r="G15" s="146"/>
      <c r="H15" s="140" t="s">
        <v>7</v>
      </c>
      <c r="I15" s="151"/>
      <c r="J15" s="151"/>
      <c r="K15" s="141"/>
      <c r="L15" s="134">
        <v>1</v>
      </c>
      <c r="M15" s="134">
        <v>2</v>
      </c>
      <c r="N15" s="177">
        <v>6510010010</v>
      </c>
      <c r="O15" s="174">
        <v>0</v>
      </c>
      <c r="P15" s="85">
        <f t="shared" si="1"/>
        <v>-13198.069999999949</v>
      </c>
      <c r="Q15" s="171">
        <f>Q18</f>
        <v>580000</v>
      </c>
      <c r="R15" s="17">
        <v>566801.93000000005</v>
      </c>
      <c r="S15" s="171">
        <f>S18</f>
        <v>680000</v>
      </c>
      <c r="T15" s="168">
        <f>T18</f>
        <v>680000</v>
      </c>
    </row>
    <row r="16" spans="1:21" ht="3.75" hidden="1" customHeight="1" thickBot="1">
      <c r="A16" s="100"/>
      <c r="B16" s="138"/>
      <c r="C16" s="149"/>
      <c r="D16" s="150"/>
      <c r="E16" s="142"/>
      <c r="F16" s="143"/>
      <c r="G16" s="147"/>
      <c r="H16" s="142"/>
      <c r="I16" s="152"/>
      <c r="J16" s="152"/>
      <c r="K16" s="143"/>
      <c r="L16" s="135"/>
      <c r="M16" s="135"/>
      <c r="N16" s="178"/>
      <c r="O16" s="175"/>
      <c r="P16" s="17"/>
      <c r="Q16" s="172"/>
      <c r="R16" s="17">
        <v>566801.93000000005</v>
      </c>
      <c r="S16" s="172"/>
      <c r="T16" s="169"/>
    </row>
    <row r="17" spans="1:20" ht="9" hidden="1" customHeight="1" thickBot="1">
      <c r="A17" s="100"/>
      <c r="B17" s="139"/>
      <c r="C17" s="131"/>
      <c r="D17" s="133"/>
      <c r="E17" s="144"/>
      <c r="F17" s="145"/>
      <c r="G17" s="148"/>
      <c r="H17" s="144"/>
      <c r="I17" s="153"/>
      <c r="J17" s="153"/>
      <c r="K17" s="145"/>
      <c r="L17" s="136"/>
      <c r="M17" s="136"/>
      <c r="N17" s="179"/>
      <c r="O17" s="176"/>
      <c r="P17" s="17"/>
      <c r="Q17" s="173"/>
      <c r="R17" s="17">
        <v>566801.93000000005</v>
      </c>
      <c r="S17" s="173"/>
      <c r="T17" s="170"/>
    </row>
    <row r="18" spans="1:20" ht="33.75">
      <c r="A18" s="64"/>
      <c r="B18" s="65"/>
      <c r="C18" s="78"/>
      <c r="D18" s="78"/>
      <c r="E18" s="69"/>
      <c r="F18" s="69"/>
      <c r="G18" s="69"/>
      <c r="H18" s="69"/>
      <c r="I18" s="69"/>
      <c r="J18" s="69"/>
      <c r="K18" s="69" t="s">
        <v>10</v>
      </c>
      <c r="L18" s="80">
        <v>1</v>
      </c>
      <c r="M18" s="80">
        <v>2</v>
      </c>
      <c r="N18" s="8">
        <v>6510010010</v>
      </c>
      <c r="O18" s="76">
        <v>120</v>
      </c>
      <c r="P18" s="85">
        <f t="shared" ref="P18:P21" si="3">R18-Q18</f>
        <v>-13198.069999999949</v>
      </c>
      <c r="Q18" s="75">
        <v>580000</v>
      </c>
      <c r="R18" s="17">
        <v>566801.93000000005</v>
      </c>
      <c r="S18" s="75">
        <v>680000</v>
      </c>
      <c r="T18" s="18">
        <v>680000</v>
      </c>
    </row>
    <row r="19" spans="1:20" ht="74.25" customHeight="1">
      <c r="A19" s="64"/>
      <c r="B19" s="65"/>
      <c r="C19" s="97" t="s">
        <v>8</v>
      </c>
      <c r="D19" s="113"/>
      <c r="E19" s="113"/>
      <c r="F19" s="113"/>
      <c r="G19" s="113"/>
      <c r="H19" s="113"/>
      <c r="I19" s="113"/>
      <c r="J19" s="113"/>
      <c r="K19" s="98"/>
      <c r="L19" s="72">
        <v>1</v>
      </c>
      <c r="M19" s="72">
        <v>4</v>
      </c>
      <c r="N19" s="70">
        <v>0</v>
      </c>
      <c r="O19" s="79">
        <v>0</v>
      </c>
      <c r="P19" s="85">
        <f>R19-Q19</f>
        <v>117650.54000000004</v>
      </c>
      <c r="Q19" s="21">
        <f>Q20</f>
        <v>1366466.08</v>
      </c>
      <c r="R19" s="21">
        <f>R20</f>
        <v>1484116.62</v>
      </c>
      <c r="S19" s="21">
        <f>S20</f>
        <v>1330570</v>
      </c>
      <c r="T19" s="23">
        <f t="shared" ref="S19:T21" si="4">T20</f>
        <v>1330570</v>
      </c>
    </row>
    <row r="20" spans="1:20" ht="65.25" customHeight="1">
      <c r="A20" s="64"/>
      <c r="B20" s="65"/>
      <c r="C20" s="97"/>
      <c r="D20" s="98"/>
      <c r="E20" s="107" t="s">
        <v>38</v>
      </c>
      <c r="F20" s="109"/>
      <c r="G20" s="109"/>
      <c r="H20" s="109"/>
      <c r="I20" s="109"/>
      <c r="J20" s="109"/>
      <c r="K20" s="108"/>
      <c r="L20" s="80">
        <v>1</v>
      </c>
      <c r="M20" s="80">
        <v>4</v>
      </c>
      <c r="N20" s="77">
        <v>6500000000</v>
      </c>
      <c r="O20" s="76">
        <v>0</v>
      </c>
      <c r="P20" s="85">
        <f t="shared" si="3"/>
        <v>117650.54000000004</v>
      </c>
      <c r="Q20" s="22">
        <f>Q21</f>
        <v>1366466.08</v>
      </c>
      <c r="R20" s="22">
        <f>R21</f>
        <v>1484116.62</v>
      </c>
      <c r="S20" s="22">
        <f t="shared" si="4"/>
        <v>1330570</v>
      </c>
      <c r="T20" s="24">
        <f t="shared" si="4"/>
        <v>1330570</v>
      </c>
    </row>
    <row r="21" spans="1:20" ht="30" customHeight="1">
      <c r="A21" s="64"/>
      <c r="B21" s="65"/>
      <c r="C21" s="97"/>
      <c r="D21" s="98"/>
      <c r="E21" s="107"/>
      <c r="F21" s="108"/>
      <c r="G21" s="107" t="s">
        <v>28</v>
      </c>
      <c r="H21" s="109"/>
      <c r="I21" s="109"/>
      <c r="J21" s="109"/>
      <c r="K21" s="108"/>
      <c r="L21" s="80">
        <v>1</v>
      </c>
      <c r="M21" s="80">
        <v>4</v>
      </c>
      <c r="N21" s="77">
        <v>6510000000</v>
      </c>
      <c r="O21" s="76">
        <v>0</v>
      </c>
      <c r="P21" s="85">
        <f t="shared" si="3"/>
        <v>117650.54000000004</v>
      </c>
      <c r="Q21" s="22">
        <v>1366466.08</v>
      </c>
      <c r="R21" s="22">
        <f>R22+R28+R30</f>
        <v>1484116.62</v>
      </c>
      <c r="S21" s="22">
        <f t="shared" si="4"/>
        <v>1330570</v>
      </c>
      <c r="T21" s="24">
        <f t="shared" si="4"/>
        <v>1330570</v>
      </c>
    </row>
    <row r="22" spans="1:20" ht="21" customHeight="1">
      <c r="A22" s="64"/>
      <c r="B22" s="65"/>
      <c r="C22" s="97"/>
      <c r="D22" s="98"/>
      <c r="E22" s="107"/>
      <c r="F22" s="108"/>
      <c r="G22" s="107" t="s">
        <v>9</v>
      </c>
      <c r="H22" s="109"/>
      <c r="I22" s="109"/>
      <c r="J22" s="109"/>
      <c r="K22" s="108"/>
      <c r="L22" s="80">
        <v>1</v>
      </c>
      <c r="M22" s="80">
        <v>4</v>
      </c>
      <c r="N22" s="77">
        <v>6510010020</v>
      </c>
      <c r="O22" s="76">
        <v>0</v>
      </c>
      <c r="P22" s="85">
        <f>R22-Q22</f>
        <v>88081.540000000037</v>
      </c>
      <c r="Q22" s="22">
        <v>1330966.08</v>
      </c>
      <c r="R22" s="22">
        <v>1419047.62</v>
      </c>
      <c r="S22" s="22">
        <f>S23+S24+S26+S27</f>
        <v>1330570</v>
      </c>
      <c r="T22" s="24">
        <f>T23+T24+T26+T27</f>
        <v>1330570</v>
      </c>
    </row>
    <row r="23" spans="1:20" ht="33.75" customHeight="1">
      <c r="A23" s="64"/>
      <c r="B23" s="65"/>
      <c r="C23" s="97"/>
      <c r="D23" s="98"/>
      <c r="E23" s="107"/>
      <c r="F23" s="108"/>
      <c r="G23" s="107"/>
      <c r="H23" s="108"/>
      <c r="I23" s="107" t="s">
        <v>10</v>
      </c>
      <c r="J23" s="109"/>
      <c r="K23" s="108"/>
      <c r="L23" s="80">
        <v>1</v>
      </c>
      <c r="M23" s="80">
        <v>4</v>
      </c>
      <c r="N23" s="77">
        <v>6510010020</v>
      </c>
      <c r="O23" s="76">
        <v>120</v>
      </c>
      <c r="P23" s="85">
        <f t="shared" ref="P23:P29" si="5">R23-Q23</f>
        <v>46527.170000000042</v>
      </c>
      <c r="Q23" s="22">
        <v>885315.7</v>
      </c>
      <c r="R23" s="22">
        <v>931842.87</v>
      </c>
      <c r="S23" s="17">
        <v>986000</v>
      </c>
      <c r="T23" s="18">
        <v>986000</v>
      </c>
    </row>
    <row r="24" spans="1:20" ht="41.25" customHeight="1">
      <c r="A24" s="64" t="s">
        <v>58</v>
      </c>
      <c r="B24" s="65"/>
      <c r="C24" s="97"/>
      <c r="D24" s="98"/>
      <c r="E24" s="107"/>
      <c r="F24" s="108"/>
      <c r="G24" s="107"/>
      <c r="H24" s="108"/>
      <c r="I24" s="107" t="s">
        <v>11</v>
      </c>
      <c r="J24" s="109"/>
      <c r="K24" s="108"/>
      <c r="L24" s="80">
        <v>1</v>
      </c>
      <c r="M24" s="80">
        <v>4</v>
      </c>
      <c r="N24" s="77">
        <v>6510010020</v>
      </c>
      <c r="O24" s="76">
        <v>240</v>
      </c>
      <c r="P24" s="85">
        <f t="shared" si="5"/>
        <v>41820.01999999996</v>
      </c>
      <c r="Q24" s="22">
        <v>408385.34</v>
      </c>
      <c r="R24" s="22">
        <v>450205.36</v>
      </c>
      <c r="S24" s="17">
        <v>324570</v>
      </c>
      <c r="T24" s="18">
        <v>333570</v>
      </c>
    </row>
    <row r="25" spans="1:20">
      <c r="A25" s="64"/>
      <c r="B25" s="65"/>
      <c r="C25" s="78"/>
      <c r="D25" s="78"/>
      <c r="E25" s="69"/>
      <c r="F25" s="69"/>
      <c r="G25" s="69"/>
      <c r="H25" s="69"/>
      <c r="I25" s="69"/>
      <c r="J25" s="69"/>
      <c r="K25" s="69" t="s">
        <v>60</v>
      </c>
      <c r="L25" s="80">
        <v>1</v>
      </c>
      <c r="M25" s="80">
        <v>4</v>
      </c>
      <c r="N25" s="77">
        <v>6510010020</v>
      </c>
      <c r="O25" s="76">
        <v>540</v>
      </c>
      <c r="P25" s="85">
        <f t="shared" si="5"/>
        <v>0</v>
      </c>
      <c r="Q25" s="22">
        <v>27200</v>
      </c>
      <c r="R25" s="22">
        <v>27200</v>
      </c>
      <c r="S25" s="17">
        <v>27200</v>
      </c>
      <c r="T25" s="18">
        <v>27200</v>
      </c>
    </row>
    <row r="26" spans="1:20" ht="15.75" customHeight="1">
      <c r="A26" s="64"/>
      <c r="B26" s="65"/>
      <c r="C26" s="97"/>
      <c r="D26" s="98"/>
      <c r="E26" s="107"/>
      <c r="F26" s="108"/>
      <c r="G26" s="107"/>
      <c r="H26" s="108"/>
      <c r="I26" s="107" t="s">
        <v>59</v>
      </c>
      <c r="J26" s="109"/>
      <c r="K26" s="108"/>
      <c r="L26" s="80">
        <v>1</v>
      </c>
      <c r="M26" s="80">
        <v>4</v>
      </c>
      <c r="N26" s="77">
        <v>6510010020</v>
      </c>
      <c r="O26" s="76">
        <v>830</v>
      </c>
      <c r="P26" s="85">
        <f>R26-Q26</f>
        <v>0</v>
      </c>
      <c r="Q26" s="75">
        <v>1000</v>
      </c>
      <c r="R26" s="75">
        <v>1000</v>
      </c>
      <c r="S26" s="17"/>
      <c r="T26" s="18"/>
    </row>
    <row r="27" spans="1:20" ht="22.5" customHeight="1">
      <c r="A27" s="64"/>
      <c r="B27" s="65"/>
      <c r="C27" s="97"/>
      <c r="D27" s="98"/>
      <c r="E27" s="107"/>
      <c r="F27" s="108"/>
      <c r="G27" s="107"/>
      <c r="H27" s="108"/>
      <c r="I27" s="107" t="s">
        <v>13</v>
      </c>
      <c r="J27" s="109"/>
      <c r="K27" s="108"/>
      <c r="L27" s="80">
        <v>1</v>
      </c>
      <c r="M27" s="80">
        <v>4</v>
      </c>
      <c r="N27" s="77">
        <v>6510010020</v>
      </c>
      <c r="O27" s="76">
        <v>850</v>
      </c>
      <c r="P27" s="85">
        <f t="shared" si="5"/>
        <v>-265.65000000000146</v>
      </c>
      <c r="Q27" s="75">
        <v>9065.0400000000009</v>
      </c>
      <c r="R27" s="75">
        <v>8799.39</v>
      </c>
      <c r="S27" s="17">
        <v>20000</v>
      </c>
      <c r="T27" s="18">
        <v>11000</v>
      </c>
    </row>
    <row r="28" spans="1:20" ht="136.5" customHeight="1">
      <c r="A28" s="64"/>
      <c r="B28" s="65"/>
      <c r="C28" s="78"/>
      <c r="D28" s="78"/>
      <c r="E28" s="69"/>
      <c r="F28" s="69"/>
      <c r="G28" s="69"/>
      <c r="H28" s="69"/>
      <c r="I28" s="69"/>
      <c r="J28" s="69"/>
      <c r="K28" s="55" t="s">
        <v>61</v>
      </c>
      <c r="L28" s="61">
        <v>1</v>
      </c>
      <c r="M28" s="61">
        <v>4</v>
      </c>
      <c r="N28" s="62">
        <v>6510015010</v>
      </c>
      <c r="O28" s="63">
        <v>0</v>
      </c>
      <c r="P28" s="85">
        <f t="shared" si="5"/>
        <v>0</v>
      </c>
      <c r="Q28" s="22">
        <v>35500</v>
      </c>
      <c r="R28" s="22">
        <v>35500</v>
      </c>
      <c r="S28" s="17">
        <v>0</v>
      </c>
      <c r="T28" s="18">
        <v>0</v>
      </c>
    </row>
    <row r="29" spans="1:20">
      <c r="A29" s="64"/>
      <c r="B29" s="65"/>
      <c r="C29" s="78"/>
      <c r="D29" s="78"/>
      <c r="E29" s="69"/>
      <c r="F29" s="69"/>
      <c r="G29" s="69"/>
      <c r="H29" s="69"/>
      <c r="I29" s="69"/>
      <c r="J29" s="69"/>
      <c r="K29" s="55" t="s">
        <v>12</v>
      </c>
      <c r="L29" s="52">
        <v>1</v>
      </c>
      <c r="M29" s="52">
        <v>4</v>
      </c>
      <c r="N29" s="53">
        <v>6510015010</v>
      </c>
      <c r="O29" s="54">
        <v>540</v>
      </c>
      <c r="P29" s="85">
        <f t="shared" si="5"/>
        <v>0</v>
      </c>
      <c r="Q29" s="22">
        <v>35500</v>
      </c>
      <c r="R29" s="22">
        <v>35500</v>
      </c>
      <c r="S29" s="17">
        <v>0</v>
      </c>
      <c r="T29" s="18">
        <v>0</v>
      </c>
    </row>
    <row r="30" spans="1:20" ht="25.5">
      <c r="A30" s="64"/>
      <c r="B30" s="65"/>
      <c r="C30" s="78"/>
      <c r="D30" s="78"/>
      <c r="E30" s="69"/>
      <c r="F30" s="69"/>
      <c r="G30" s="69"/>
      <c r="H30" s="69"/>
      <c r="I30" s="69"/>
      <c r="J30" s="69"/>
      <c r="K30" s="55" t="s">
        <v>71</v>
      </c>
      <c r="L30" s="52">
        <v>1</v>
      </c>
      <c r="M30" s="52">
        <v>4</v>
      </c>
      <c r="N30" s="53">
        <v>6510097060</v>
      </c>
      <c r="O30" s="54">
        <v>0</v>
      </c>
      <c r="P30" s="86">
        <f>R30-Q30</f>
        <v>29569</v>
      </c>
      <c r="Q30" s="22"/>
      <c r="R30" s="22">
        <v>29569</v>
      </c>
      <c r="S30" s="17">
        <v>0</v>
      </c>
      <c r="T30" s="18">
        <v>0</v>
      </c>
    </row>
    <row r="31" spans="1:20" ht="47.25" customHeight="1">
      <c r="A31" s="64"/>
      <c r="B31" s="65"/>
      <c r="C31" s="78"/>
      <c r="D31" s="78"/>
      <c r="E31" s="69"/>
      <c r="F31" s="69"/>
      <c r="G31" s="69"/>
      <c r="H31" s="69"/>
      <c r="I31" s="69"/>
      <c r="J31" s="69"/>
      <c r="K31" s="55" t="s">
        <v>11</v>
      </c>
      <c r="L31" s="52">
        <v>1</v>
      </c>
      <c r="M31" s="52">
        <v>4</v>
      </c>
      <c r="N31" s="53">
        <v>6510097060</v>
      </c>
      <c r="O31" s="54">
        <v>240</v>
      </c>
      <c r="P31" s="86">
        <f>R31-Q31</f>
        <v>29569</v>
      </c>
      <c r="Q31" s="22"/>
      <c r="R31" s="22">
        <v>29569</v>
      </c>
      <c r="S31" s="17">
        <v>0</v>
      </c>
      <c r="T31" s="18">
        <v>0</v>
      </c>
    </row>
    <row r="32" spans="1:20" ht="60" customHeight="1">
      <c r="A32" s="64"/>
      <c r="B32" s="65"/>
      <c r="C32" s="78"/>
      <c r="D32" s="78"/>
      <c r="E32" s="69"/>
      <c r="F32" s="69"/>
      <c r="G32" s="69"/>
      <c r="H32" s="69"/>
      <c r="I32" s="69"/>
      <c r="J32" s="69"/>
      <c r="K32" s="56" t="s">
        <v>31</v>
      </c>
      <c r="L32" s="35">
        <v>1</v>
      </c>
      <c r="M32" s="35">
        <v>6</v>
      </c>
      <c r="N32" s="36">
        <v>0</v>
      </c>
      <c r="O32" s="34">
        <v>0</v>
      </c>
      <c r="P32" s="86">
        <f>R32-Q32</f>
        <v>0</v>
      </c>
      <c r="Q32" s="21">
        <f t="shared" ref="Q32:R35" si="6">Q33</f>
        <v>22200</v>
      </c>
      <c r="R32" s="21">
        <f t="shared" si="6"/>
        <v>22200</v>
      </c>
      <c r="S32" s="21">
        <f t="shared" ref="S32:T35" si="7">S33</f>
        <v>22200</v>
      </c>
      <c r="T32" s="23">
        <f t="shared" si="7"/>
        <v>22200</v>
      </c>
    </row>
    <row r="33" spans="1:20" ht="67.5" customHeight="1">
      <c r="A33" s="64"/>
      <c r="B33" s="65"/>
      <c r="C33" s="78"/>
      <c r="D33" s="78"/>
      <c r="E33" s="69"/>
      <c r="F33" s="69"/>
      <c r="G33" s="69"/>
      <c r="H33" s="69"/>
      <c r="I33" s="69"/>
      <c r="J33" s="69"/>
      <c r="K33" s="57" t="s">
        <v>38</v>
      </c>
      <c r="L33" s="30">
        <v>1</v>
      </c>
      <c r="M33" s="30">
        <v>6</v>
      </c>
      <c r="N33" s="31">
        <v>6500000000</v>
      </c>
      <c r="O33" s="32">
        <v>0</v>
      </c>
      <c r="P33" s="86">
        <f t="shared" ref="P33:P89" si="8">R33-Q33</f>
        <v>0</v>
      </c>
      <c r="Q33" s="22">
        <f t="shared" si="6"/>
        <v>22200</v>
      </c>
      <c r="R33" s="22">
        <f t="shared" si="6"/>
        <v>22200</v>
      </c>
      <c r="S33" s="22">
        <f t="shared" si="7"/>
        <v>22200</v>
      </c>
      <c r="T33" s="24">
        <f t="shared" si="7"/>
        <v>22200</v>
      </c>
    </row>
    <row r="34" spans="1:20" ht="49.5" customHeight="1">
      <c r="A34" s="64"/>
      <c r="B34" s="65"/>
      <c r="C34" s="78"/>
      <c r="D34" s="78"/>
      <c r="E34" s="69"/>
      <c r="F34" s="69"/>
      <c r="G34" s="69"/>
      <c r="H34" s="69"/>
      <c r="I34" s="69"/>
      <c r="J34" s="69"/>
      <c r="K34" s="57" t="s">
        <v>27</v>
      </c>
      <c r="L34" s="30">
        <v>1</v>
      </c>
      <c r="M34" s="30">
        <v>6</v>
      </c>
      <c r="N34" s="31">
        <v>6510000000</v>
      </c>
      <c r="O34" s="32">
        <v>0</v>
      </c>
      <c r="P34" s="86">
        <f t="shared" si="8"/>
        <v>0</v>
      </c>
      <c r="Q34" s="22">
        <f t="shared" si="6"/>
        <v>22200</v>
      </c>
      <c r="R34" s="22">
        <f t="shared" si="6"/>
        <v>22200</v>
      </c>
      <c r="S34" s="22">
        <f t="shared" si="7"/>
        <v>22200</v>
      </c>
      <c r="T34" s="24">
        <f t="shared" si="7"/>
        <v>22200</v>
      </c>
    </row>
    <row r="35" spans="1:20" ht="48.75" customHeight="1">
      <c r="A35" s="64"/>
      <c r="B35" s="65"/>
      <c r="C35" s="78"/>
      <c r="D35" s="78"/>
      <c r="E35" s="69"/>
      <c r="F35" s="69"/>
      <c r="G35" s="69"/>
      <c r="H35" s="69"/>
      <c r="I35" s="69"/>
      <c r="J35" s="69"/>
      <c r="K35" s="57" t="s">
        <v>32</v>
      </c>
      <c r="L35" s="30">
        <v>1</v>
      </c>
      <c r="M35" s="30">
        <v>6</v>
      </c>
      <c r="N35" s="31">
        <v>6510010080</v>
      </c>
      <c r="O35" s="32">
        <v>0</v>
      </c>
      <c r="P35" s="86">
        <f t="shared" si="8"/>
        <v>0</v>
      </c>
      <c r="Q35" s="22">
        <f t="shared" si="6"/>
        <v>22200</v>
      </c>
      <c r="R35" s="22">
        <f t="shared" si="6"/>
        <v>22200</v>
      </c>
      <c r="S35" s="22">
        <f t="shared" si="7"/>
        <v>22200</v>
      </c>
      <c r="T35" s="24">
        <f t="shared" si="7"/>
        <v>22200</v>
      </c>
    </row>
    <row r="36" spans="1:20" ht="22.5" customHeight="1">
      <c r="A36" s="64"/>
      <c r="B36" s="65"/>
      <c r="C36" s="78"/>
      <c r="D36" s="78"/>
      <c r="E36" s="69"/>
      <c r="F36" s="69"/>
      <c r="G36" s="69"/>
      <c r="H36" s="69"/>
      <c r="I36" s="69"/>
      <c r="J36" s="69"/>
      <c r="K36" s="57" t="s">
        <v>12</v>
      </c>
      <c r="L36" s="30">
        <v>1</v>
      </c>
      <c r="M36" s="30">
        <v>6</v>
      </c>
      <c r="N36" s="31">
        <v>6510010080</v>
      </c>
      <c r="O36" s="32">
        <v>540</v>
      </c>
      <c r="P36" s="86">
        <f t="shared" si="8"/>
        <v>0</v>
      </c>
      <c r="Q36" s="22">
        <v>22200</v>
      </c>
      <c r="R36" s="22">
        <v>22200</v>
      </c>
      <c r="S36" s="22">
        <v>22200</v>
      </c>
      <c r="T36" s="24">
        <v>22200</v>
      </c>
    </row>
    <row r="37" spans="1:20" ht="22.5" customHeight="1">
      <c r="A37" s="64"/>
      <c r="B37" s="65"/>
      <c r="C37" s="78"/>
      <c r="D37" s="78"/>
      <c r="E37" s="69"/>
      <c r="F37" s="69"/>
      <c r="G37" s="69"/>
      <c r="H37" s="69"/>
      <c r="I37" s="69"/>
      <c r="J37" s="69"/>
      <c r="K37" s="56" t="s">
        <v>48</v>
      </c>
      <c r="L37" s="30">
        <v>1</v>
      </c>
      <c r="M37" s="30">
        <v>13</v>
      </c>
      <c r="N37" s="31">
        <v>0</v>
      </c>
      <c r="O37" s="32">
        <v>0</v>
      </c>
      <c r="P37" s="86">
        <f t="shared" si="8"/>
        <v>0</v>
      </c>
      <c r="Q37" s="21">
        <v>1330.5</v>
      </c>
      <c r="R37" s="21">
        <v>1330.5</v>
      </c>
      <c r="S37" s="21">
        <v>900</v>
      </c>
      <c r="T37" s="23">
        <v>900</v>
      </c>
    </row>
    <row r="38" spans="1:20" ht="22.5" customHeight="1">
      <c r="A38" s="64"/>
      <c r="B38" s="65"/>
      <c r="C38" s="78"/>
      <c r="D38" s="78"/>
      <c r="E38" s="69"/>
      <c r="F38" s="69"/>
      <c r="G38" s="69"/>
      <c r="H38" s="69"/>
      <c r="I38" s="69"/>
      <c r="J38" s="69"/>
      <c r="K38" s="57" t="s">
        <v>62</v>
      </c>
      <c r="L38" s="30">
        <v>1</v>
      </c>
      <c r="M38" s="30">
        <v>13</v>
      </c>
      <c r="N38" s="31">
        <v>7700000000</v>
      </c>
      <c r="O38" s="32">
        <v>0</v>
      </c>
      <c r="P38" s="86">
        <f t="shared" si="8"/>
        <v>0</v>
      </c>
      <c r="Q38" s="22">
        <v>1330.5</v>
      </c>
      <c r="R38" s="22">
        <v>1330.5</v>
      </c>
      <c r="S38" s="22">
        <v>900</v>
      </c>
      <c r="T38" s="24">
        <v>900</v>
      </c>
    </row>
    <row r="39" spans="1:20" ht="22.5" customHeight="1">
      <c r="A39" s="64"/>
      <c r="B39" s="65"/>
      <c r="C39" s="78"/>
      <c r="D39" s="78"/>
      <c r="E39" s="69"/>
      <c r="F39" s="69"/>
      <c r="G39" s="69"/>
      <c r="H39" s="69"/>
      <c r="I39" s="69"/>
      <c r="J39" s="69"/>
      <c r="K39" s="57" t="s">
        <v>63</v>
      </c>
      <c r="L39" s="30">
        <v>1</v>
      </c>
      <c r="M39" s="30">
        <v>13</v>
      </c>
      <c r="N39" s="31">
        <v>7700095100</v>
      </c>
      <c r="O39" s="32">
        <v>0</v>
      </c>
      <c r="P39" s="86">
        <f t="shared" si="8"/>
        <v>0</v>
      </c>
      <c r="Q39" s="22">
        <v>1330.5</v>
      </c>
      <c r="R39" s="22">
        <v>1330.5</v>
      </c>
      <c r="S39" s="22">
        <v>900</v>
      </c>
      <c r="T39" s="24">
        <v>900</v>
      </c>
    </row>
    <row r="40" spans="1:20" ht="22.5" customHeight="1">
      <c r="A40" s="64"/>
      <c r="B40" s="65"/>
      <c r="C40" s="78"/>
      <c r="D40" s="78"/>
      <c r="E40" s="69"/>
      <c r="F40" s="69"/>
      <c r="G40" s="69"/>
      <c r="H40" s="69"/>
      <c r="I40" s="69"/>
      <c r="J40" s="69"/>
      <c r="K40" s="57" t="s">
        <v>13</v>
      </c>
      <c r="L40" s="30">
        <v>1</v>
      </c>
      <c r="M40" s="30">
        <v>13</v>
      </c>
      <c r="N40" s="31">
        <v>7700095100</v>
      </c>
      <c r="O40" s="32">
        <v>850</v>
      </c>
      <c r="P40" s="86">
        <f t="shared" si="8"/>
        <v>0</v>
      </c>
      <c r="Q40" s="22">
        <v>1330.5</v>
      </c>
      <c r="R40" s="22">
        <v>1330.5</v>
      </c>
      <c r="S40" s="22">
        <v>900</v>
      </c>
      <c r="T40" s="24">
        <v>900</v>
      </c>
    </row>
    <row r="41" spans="1:20" ht="15.75" customHeight="1">
      <c r="A41" s="64"/>
      <c r="B41" s="115" t="s">
        <v>14</v>
      </c>
      <c r="C41" s="116"/>
      <c r="D41" s="116"/>
      <c r="E41" s="116"/>
      <c r="F41" s="116"/>
      <c r="G41" s="116"/>
      <c r="H41" s="116"/>
      <c r="I41" s="116"/>
      <c r="J41" s="116"/>
      <c r="K41" s="117"/>
      <c r="L41" s="9">
        <v>2</v>
      </c>
      <c r="M41" s="9">
        <v>0</v>
      </c>
      <c r="N41" s="10">
        <v>0</v>
      </c>
      <c r="O41" s="11">
        <v>0</v>
      </c>
      <c r="P41" s="86">
        <f t="shared" si="8"/>
        <v>0</v>
      </c>
      <c r="Q41" s="67">
        <v>102000</v>
      </c>
      <c r="R41" s="67">
        <v>102000</v>
      </c>
      <c r="S41" s="67">
        <f t="shared" ref="S41:T44" si="9">S42</f>
        <v>103000</v>
      </c>
      <c r="T41" s="66">
        <f t="shared" si="9"/>
        <v>107100</v>
      </c>
    </row>
    <row r="42" spans="1:20" ht="24.75" customHeight="1">
      <c r="A42" s="64"/>
      <c r="B42" s="114"/>
      <c r="C42" s="98"/>
      <c r="D42" s="121" t="s">
        <v>15</v>
      </c>
      <c r="E42" s="116"/>
      <c r="F42" s="116"/>
      <c r="G42" s="116"/>
      <c r="H42" s="116"/>
      <c r="I42" s="116"/>
      <c r="J42" s="116"/>
      <c r="K42" s="117"/>
      <c r="L42" s="9">
        <v>2</v>
      </c>
      <c r="M42" s="9">
        <v>3</v>
      </c>
      <c r="N42" s="10">
        <v>0</v>
      </c>
      <c r="O42" s="11">
        <v>0</v>
      </c>
      <c r="P42" s="86">
        <f t="shared" si="8"/>
        <v>0</v>
      </c>
      <c r="Q42" s="67">
        <v>102000</v>
      </c>
      <c r="R42" s="67">
        <v>102000</v>
      </c>
      <c r="S42" s="67">
        <f t="shared" si="9"/>
        <v>103000</v>
      </c>
      <c r="T42" s="66">
        <f t="shared" si="9"/>
        <v>107100</v>
      </c>
    </row>
    <row r="43" spans="1:20" ht="67.5" customHeight="1">
      <c r="A43" s="64"/>
      <c r="B43" s="114"/>
      <c r="C43" s="98"/>
      <c r="D43" s="97"/>
      <c r="E43" s="98"/>
      <c r="F43" s="107" t="s">
        <v>38</v>
      </c>
      <c r="G43" s="109"/>
      <c r="H43" s="109"/>
      <c r="I43" s="109"/>
      <c r="J43" s="109"/>
      <c r="K43" s="108"/>
      <c r="L43" s="12">
        <v>2</v>
      </c>
      <c r="M43" s="12">
        <v>3</v>
      </c>
      <c r="N43" s="13">
        <v>6500000000</v>
      </c>
      <c r="O43" s="14">
        <v>0</v>
      </c>
      <c r="P43" s="86">
        <f t="shared" si="8"/>
        <v>0</v>
      </c>
      <c r="Q43" s="75">
        <v>102000</v>
      </c>
      <c r="R43" s="75">
        <v>102000</v>
      </c>
      <c r="S43" s="75">
        <f t="shared" si="9"/>
        <v>103000</v>
      </c>
      <c r="T43" s="74">
        <f t="shared" si="9"/>
        <v>107100</v>
      </c>
    </row>
    <row r="44" spans="1:20" ht="45.75" customHeight="1">
      <c r="A44" s="64"/>
      <c r="B44" s="114"/>
      <c r="C44" s="98"/>
      <c r="D44" s="97"/>
      <c r="E44" s="98"/>
      <c r="F44" s="97"/>
      <c r="G44" s="98"/>
      <c r="H44" s="118" t="s">
        <v>16</v>
      </c>
      <c r="I44" s="119"/>
      <c r="J44" s="119"/>
      <c r="K44" s="120"/>
      <c r="L44" s="12">
        <v>2</v>
      </c>
      <c r="M44" s="12">
        <v>3</v>
      </c>
      <c r="N44" s="13">
        <v>6520000000</v>
      </c>
      <c r="O44" s="14">
        <v>0</v>
      </c>
      <c r="P44" s="86">
        <f t="shared" si="8"/>
        <v>0</v>
      </c>
      <c r="Q44" s="75">
        <v>102000</v>
      </c>
      <c r="R44" s="75">
        <v>102000</v>
      </c>
      <c r="S44" s="75">
        <f t="shared" si="9"/>
        <v>103000</v>
      </c>
      <c r="T44" s="74">
        <f t="shared" si="9"/>
        <v>107100</v>
      </c>
    </row>
    <row r="45" spans="1:20" ht="39.75" customHeight="1">
      <c r="A45" s="64"/>
      <c r="B45" s="114"/>
      <c r="C45" s="98"/>
      <c r="D45" s="97"/>
      <c r="E45" s="98"/>
      <c r="F45" s="97"/>
      <c r="G45" s="98"/>
      <c r="H45" s="118" t="s">
        <v>40</v>
      </c>
      <c r="I45" s="119"/>
      <c r="J45" s="119"/>
      <c r="K45" s="120"/>
      <c r="L45" s="12">
        <v>2</v>
      </c>
      <c r="M45" s="12">
        <v>3</v>
      </c>
      <c r="N45" s="13">
        <v>6520051180</v>
      </c>
      <c r="O45" s="14">
        <v>0</v>
      </c>
      <c r="P45" s="86">
        <f t="shared" si="8"/>
        <v>0</v>
      </c>
      <c r="Q45" s="75">
        <v>102000</v>
      </c>
      <c r="R45" s="75">
        <v>102000</v>
      </c>
      <c r="S45" s="75">
        <f>S46+S47</f>
        <v>103000</v>
      </c>
      <c r="T45" s="74">
        <f>T46+T47</f>
        <v>107100</v>
      </c>
    </row>
    <row r="46" spans="1:20" ht="33.75">
      <c r="A46" s="64"/>
      <c r="B46" s="114"/>
      <c r="C46" s="98"/>
      <c r="D46" s="97"/>
      <c r="E46" s="98"/>
      <c r="F46" s="97"/>
      <c r="G46" s="98"/>
      <c r="H46" s="97"/>
      <c r="I46" s="113"/>
      <c r="J46" s="98"/>
      <c r="K46" s="81" t="s">
        <v>10</v>
      </c>
      <c r="L46" s="12">
        <v>2</v>
      </c>
      <c r="M46" s="12">
        <v>3</v>
      </c>
      <c r="N46" s="13">
        <v>6520051180</v>
      </c>
      <c r="O46" s="14">
        <v>120</v>
      </c>
      <c r="P46" s="86">
        <f t="shared" si="8"/>
        <v>1408.7899999999936</v>
      </c>
      <c r="Q46" s="75">
        <v>100000</v>
      </c>
      <c r="R46" s="75">
        <v>101408.79</v>
      </c>
      <c r="S46" s="17">
        <v>101000</v>
      </c>
      <c r="T46" s="18">
        <v>105100</v>
      </c>
    </row>
    <row r="47" spans="1:20" ht="22.5" customHeight="1">
      <c r="A47" s="64"/>
      <c r="B47" s="114"/>
      <c r="C47" s="98"/>
      <c r="D47" s="97"/>
      <c r="E47" s="98"/>
      <c r="F47" s="97"/>
      <c r="G47" s="98"/>
      <c r="H47" s="97"/>
      <c r="I47" s="113"/>
      <c r="J47" s="98"/>
      <c r="K47" s="81" t="s">
        <v>11</v>
      </c>
      <c r="L47" s="12">
        <v>2</v>
      </c>
      <c r="M47" s="12">
        <v>3</v>
      </c>
      <c r="N47" s="13">
        <v>6520051180</v>
      </c>
      <c r="O47" s="14">
        <v>240</v>
      </c>
      <c r="P47" s="86">
        <f t="shared" si="8"/>
        <v>-1408.79</v>
      </c>
      <c r="Q47" s="75">
        <v>2000</v>
      </c>
      <c r="R47" s="75">
        <v>591.21</v>
      </c>
      <c r="S47" s="17">
        <v>2000</v>
      </c>
      <c r="T47" s="18">
        <v>2000</v>
      </c>
    </row>
    <row r="48" spans="1:20" ht="37.5" customHeight="1">
      <c r="A48" s="64"/>
      <c r="B48" s="114" t="s">
        <v>17</v>
      </c>
      <c r="C48" s="113"/>
      <c r="D48" s="113"/>
      <c r="E48" s="113"/>
      <c r="F48" s="113"/>
      <c r="G48" s="113"/>
      <c r="H48" s="113"/>
      <c r="I48" s="113"/>
      <c r="J48" s="113"/>
      <c r="K48" s="98"/>
      <c r="L48" s="72">
        <v>3</v>
      </c>
      <c r="M48" s="72">
        <v>0</v>
      </c>
      <c r="N48" s="70">
        <v>0</v>
      </c>
      <c r="O48" s="79">
        <v>0</v>
      </c>
      <c r="P48" s="86">
        <f t="shared" si="8"/>
        <v>22749.87999999999</v>
      </c>
      <c r="Q48" s="67">
        <f>Q50</f>
        <v>112989.92</v>
      </c>
      <c r="R48" s="67">
        <f>R50</f>
        <v>135739.79999999999</v>
      </c>
      <c r="S48" s="67">
        <v>100000</v>
      </c>
      <c r="T48" s="66">
        <v>100000</v>
      </c>
    </row>
    <row r="49" spans="1:20" ht="24.75" customHeight="1">
      <c r="A49" s="64"/>
      <c r="B49" s="65"/>
      <c r="C49" s="97" t="s">
        <v>18</v>
      </c>
      <c r="D49" s="113"/>
      <c r="E49" s="113"/>
      <c r="F49" s="113"/>
      <c r="G49" s="113"/>
      <c r="H49" s="113"/>
      <c r="I49" s="113"/>
      <c r="J49" s="113"/>
      <c r="K49" s="98"/>
      <c r="L49" s="72">
        <v>3</v>
      </c>
      <c r="M49" s="72">
        <v>10</v>
      </c>
      <c r="N49" s="70">
        <v>0</v>
      </c>
      <c r="O49" s="79">
        <v>0</v>
      </c>
      <c r="P49" s="86">
        <f t="shared" si="8"/>
        <v>22749.87999999999</v>
      </c>
      <c r="Q49" s="67">
        <f t="shared" ref="Q49:R52" si="10">Q50</f>
        <v>112989.92</v>
      </c>
      <c r="R49" s="67">
        <f t="shared" si="10"/>
        <v>135739.79999999999</v>
      </c>
      <c r="S49" s="67">
        <f t="shared" ref="S49:T52" si="11">S50</f>
        <v>100000</v>
      </c>
      <c r="T49" s="66">
        <f t="shared" si="11"/>
        <v>100000</v>
      </c>
    </row>
    <row r="50" spans="1:20" ht="66.75" customHeight="1">
      <c r="A50" s="64"/>
      <c r="B50" s="65"/>
      <c r="C50" s="97"/>
      <c r="D50" s="98"/>
      <c r="E50" s="107" t="s">
        <v>38</v>
      </c>
      <c r="F50" s="109"/>
      <c r="G50" s="109"/>
      <c r="H50" s="109"/>
      <c r="I50" s="109"/>
      <c r="J50" s="109"/>
      <c r="K50" s="108"/>
      <c r="L50" s="80">
        <v>3</v>
      </c>
      <c r="M50" s="80">
        <v>10</v>
      </c>
      <c r="N50" s="77">
        <v>6500000000</v>
      </c>
      <c r="O50" s="76">
        <v>0</v>
      </c>
      <c r="P50" s="86">
        <f t="shared" si="8"/>
        <v>22749.87999999999</v>
      </c>
      <c r="Q50" s="75">
        <f t="shared" si="10"/>
        <v>112989.92</v>
      </c>
      <c r="R50" s="75">
        <f t="shared" si="10"/>
        <v>135739.79999999999</v>
      </c>
      <c r="S50" s="75">
        <f t="shared" si="11"/>
        <v>100000</v>
      </c>
      <c r="T50" s="74">
        <f t="shared" si="11"/>
        <v>100000</v>
      </c>
    </row>
    <row r="51" spans="1:20" ht="48" customHeight="1">
      <c r="A51" s="64"/>
      <c r="B51" s="65"/>
      <c r="C51" s="97"/>
      <c r="D51" s="98"/>
      <c r="E51" s="107"/>
      <c r="F51" s="108"/>
      <c r="G51" s="107" t="s">
        <v>25</v>
      </c>
      <c r="H51" s="109"/>
      <c r="I51" s="109"/>
      <c r="J51" s="109"/>
      <c r="K51" s="108"/>
      <c r="L51" s="80">
        <v>3</v>
      </c>
      <c r="M51" s="80">
        <v>10</v>
      </c>
      <c r="N51" s="77">
        <v>6530000000</v>
      </c>
      <c r="O51" s="76">
        <v>0</v>
      </c>
      <c r="P51" s="86">
        <f t="shared" si="8"/>
        <v>22749.87999999999</v>
      </c>
      <c r="Q51" s="75">
        <f t="shared" si="10"/>
        <v>112989.92</v>
      </c>
      <c r="R51" s="75">
        <f t="shared" si="10"/>
        <v>135739.79999999999</v>
      </c>
      <c r="S51" s="75">
        <f t="shared" si="11"/>
        <v>100000</v>
      </c>
      <c r="T51" s="74">
        <f t="shared" si="11"/>
        <v>100000</v>
      </c>
    </row>
    <row r="52" spans="1:20" ht="52.5" customHeight="1">
      <c r="A52" s="64"/>
      <c r="B52" s="65"/>
      <c r="C52" s="97"/>
      <c r="D52" s="98"/>
      <c r="E52" s="107"/>
      <c r="F52" s="108"/>
      <c r="G52" s="107" t="s">
        <v>29</v>
      </c>
      <c r="H52" s="109"/>
      <c r="I52" s="109"/>
      <c r="J52" s="109"/>
      <c r="K52" s="108"/>
      <c r="L52" s="80">
        <v>3</v>
      </c>
      <c r="M52" s="80">
        <v>10</v>
      </c>
      <c r="N52" s="77">
        <v>6530095020</v>
      </c>
      <c r="O52" s="76">
        <v>0</v>
      </c>
      <c r="P52" s="86">
        <f t="shared" si="8"/>
        <v>22749.87999999999</v>
      </c>
      <c r="Q52" s="75">
        <f t="shared" si="10"/>
        <v>112989.92</v>
      </c>
      <c r="R52" s="75">
        <f t="shared" si="10"/>
        <v>135739.79999999999</v>
      </c>
      <c r="S52" s="75">
        <f t="shared" si="11"/>
        <v>100000</v>
      </c>
      <c r="T52" s="74">
        <f t="shared" si="11"/>
        <v>100000</v>
      </c>
    </row>
    <row r="53" spans="1:20" ht="36" customHeight="1">
      <c r="A53" s="64"/>
      <c r="B53" s="65"/>
      <c r="C53" s="97"/>
      <c r="D53" s="98"/>
      <c r="E53" s="107"/>
      <c r="F53" s="108"/>
      <c r="G53" s="69"/>
      <c r="H53" s="107" t="s">
        <v>19</v>
      </c>
      <c r="I53" s="109"/>
      <c r="J53" s="109"/>
      <c r="K53" s="108"/>
      <c r="L53" s="80">
        <v>3</v>
      </c>
      <c r="M53" s="80">
        <v>10</v>
      </c>
      <c r="N53" s="77">
        <v>6530095020</v>
      </c>
      <c r="O53" s="33">
        <v>240</v>
      </c>
      <c r="P53" s="86">
        <f t="shared" si="8"/>
        <v>22749.87999999999</v>
      </c>
      <c r="Q53" s="22">
        <v>112989.92</v>
      </c>
      <c r="R53" s="22">
        <v>135739.79999999999</v>
      </c>
      <c r="S53" s="17">
        <v>100000</v>
      </c>
      <c r="T53" s="18">
        <v>100000</v>
      </c>
    </row>
    <row r="54" spans="1:20" ht="15.75" customHeight="1">
      <c r="A54" s="64"/>
      <c r="B54" s="114" t="s">
        <v>20</v>
      </c>
      <c r="C54" s="113"/>
      <c r="D54" s="113"/>
      <c r="E54" s="113"/>
      <c r="F54" s="113"/>
      <c r="G54" s="113"/>
      <c r="H54" s="113"/>
      <c r="I54" s="113"/>
      <c r="J54" s="113"/>
      <c r="K54" s="98"/>
      <c r="L54" s="72">
        <v>4</v>
      </c>
      <c r="M54" s="72">
        <v>0</v>
      </c>
      <c r="N54" s="70">
        <v>0</v>
      </c>
      <c r="O54" s="34">
        <v>0</v>
      </c>
      <c r="P54" s="86">
        <f t="shared" si="8"/>
        <v>16404.219999999972</v>
      </c>
      <c r="Q54" s="21">
        <v>982755.13</v>
      </c>
      <c r="R54" s="21">
        <v>999159.35</v>
      </c>
      <c r="S54" s="67">
        <v>826000</v>
      </c>
      <c r="T54" s="66">
        <f>T55</f>
        <v>859000</v>
      </c>
    </row>
    <row r="55" spans="1:20" ht="25.5" customHeight="1">
      <c r="A55" s="64"/>
      <c r="B55" s="65"/>
      <c r="C55" s="97" t="s">
        <v>21</v>
      </c>
      <c r="D55" s="113"/>
      <c r="E55" s="113"/>
      <c r="F55" s="113"/>
      <c r="G55" s="113"/>
      <c r="H55" s="113"/>
      <c r="I55" s="113"/>
      <c r="J55" s="113"/>
      <c r="K55" s="98"/>
      <c r="L55" s="72">
        <v>4</v>
      </c>
      <c r="M55" s="72">
        <v>9</v>
      </c>
      <c r="N55" s="70">
        <v>0</v>
      </c>
      <c r="O55" s="34">
        <v>0</v>
      </c>
      <c r="P55" s="86">
        <f t="shared" si="8"/>
        <v>16404.219999999972</v>
      </c>
      <c r="Q55" s="21">
        <v>982755.13</v>
      </c>
      <c r="R55" s="21">
        <v>999159.35</v>
      </c>
      <c r="S55" s="67">
        <v>826000</v>
      </c>
      <c r="T55" s="66">
        <v>859000</v>
      </c>
    </row>
    <row r="56" spans="1:20" ht="48" customHeight="1">
      <c r="A56" s="64"/>
      <c r="B56" s="65"/>
      <c r="C56" s="97"/>
      <c r="D56" s="98"/>
      <c r="E56" s="107"/>
      <c r="F56" s="108"/>
      <c r="G56" s="107" t="s">
        <v>26</v>
      </c>
      <c r="H56" s="109"/>
      <c r="I56" s="109"/>
      <c r="J56" s="109"/>
      <c r="K56" s="108"/>
      <c r="L56" s="80">
        <v>4</v>
      </c>
      <c r="M56" s="80">
        <v>9</v>
      </c>
      <c r="N56" s="77">
        <v>6540000000</v>
      </c>
      <c r="O56" s="32">
        <v>0</v>
      </c>
      <c r="P56" s="86">
        <f t="shared" si="8"/>
        <v>16404.219999999972</v>
      </c>
      <c r="Q56" s="22">
        <v>982755.13</v>
      </c>
      <c r="R56" s="22">
        <v>999159.35</v>
      </c>
      <c r="S56" s="75">
        <f>S57</f>
        <v>826000</v>
      </c>
      <c r="T56" s="74">
        <v>859000</v>
      </c>
    </row>
    <row r="57" spans="1:20" ht="42.75" customHeight="1">
      <c r="A57" s="64"/>
      <c r="B57" s="65"/>
      <c r="C57" s="97"/>
      <c r="D57" s="98"/>
      <c r="E57" s="107"/>
      <c r="F57" s="108"/>
      <c r="G57" s="107" t="s">
        <v>22</v>
      </c>
      <c r="H57" s="109"/>
      <c r="I57" s="109"/>
      <c r="J57" s="109"/>
      <c r="K57" s="108"/>
      <c r="L57" s="80">
        <v>4</v>
      </c>
      <c r="M57" s="80">
        <v>9</v>
      </c>
      <c r="N57" s="77">
        <v>6540095280</v>
      </c>
      <c r="O57" s="76">
        <v>0</v>
      </c>
      <c r="P57" s="86">
        <f t="shared" si="8"/>
        <v>16404.219999999972</v>
      </c>
      <c r="Q57" s="22">
        <v>982755.13</v>
      </c>
      <c r="R57" s="22">
        <v>999159.35</v>
      </c>
      <c r="S57" s="75">
        <v>826000</v>
      </c>
      <c r="T57" s="74">
        <v>859000</v>
      </c>
    </row>
    <row r="58" spans="1:20" ht="42.75" customHeight="1">
      <c r="A58" s="64"/>
      <c r="B58" s="65"/>
      <c r="C58" s="78"/>
      <c r="D58" s="78"/>
      <c r="E58" s="69"/>
      <c r="F58" s="69"/>
      <c r="G58" s="69"/>
      <c r="H58" s="69"/>
      <c r="I58" s="69"/>
      <c r="J58" s="69"/>
      <c r="K58" s="69" t="s">
        <v>35</v>
      </c>
      <c r="L58" s="80">
        <v>4</v>
      </c>
      <c r="M58" s="80">
        <v>9</v>
      </c>
      <c r="N58" s="77">
        <v>6540095280</v>
      </c>
      <c r="O58" s="76">
        <v>240</v>
      </c>
      <c r="P58" s="86">
        <f t="shared" si="8"/>
        <v>16404.219999999972</v>
      </c>
      <c r="Q58" s="22">
        <v>982755.13</v>
      </c>
      <c r="R58" s="22">
        <v>999159.35</v>
      </c>
      <c r="S58" s="75">
        <v>826000</v>
      </c>
      <c r="T58" s="74">
        <v>859000</v>
      </c>
    </row>
    <row r="59" spans="1:20" ht="22.5">
      <c r="A59" s="64"/>
      <c r="B59" s="65"/>
      <c r="C59" s="78"/>
      <c r="D59" s="78"/>
      <c r="E59" s="69"/>
      <c r="F59" s="69"/>
      <c r="G59" s="69"/>
      <c r="H59" s="69"/>
      <c r="I59" s="69"/>
      <c r="J59" s="69"/>
      <c r="K59" s="78" t="s">
        <v>44</v>
      </c>
      <c r="L59" s="72">
        <v>5</v>
      </c>
      <c r="M59" s="72">
        <v>0</v>
      </c>
      <c r="N59" s="70">
        <v>0</v>
      </c>
      <c r="O59" s="79">
        <v>0</v>
      </c>
      <c r="P59" s="86">
        <f t="shared" si="8"/>
        <v>-396020.05999999982</v>
      </c>
      <c r="Q59" s="21">
        <f>Q60</f>
        <v>1183093.6299999999</v>
      </c>
      <c r="R59" s="21">
        <f>R60</f>
        <v>787073.57000000007</v>
      </c>
      <c r="S59" s="67">
        <v>0</v>
      </c>
      <c r="T59" s="67">
        <v>0</v>
      </c>
    </row>
    <row r="60" spans="1:20">
      <c r="A60" s="64"/>
      <c r="B60" s="65"/>
      <c r="C60" s="78"/>
      <c r="D60" s="78"/>
      <c r="E60" s="69"/>
      <c r="F60" s="69"/>
      <c r="G60" s="69"/>
      <c r="H60" s="69"/>
      <c r="I60" s="69"/>
      <c r="J60" s="69"/>
      <c r="K60" s="78" t="s">
        <v>45</v>
      </c>
      <c r="L60" s="72">
        <v>5</v>
      </c>
      <c r="M60" s="72">
        <v>3</v>
      </c>
      <c r="N60" s="70">
        <v>0</v>
      </c>
      <c r="O60" s="79">
        <v>0</v>
      </c>
      <c r="P60" s="86">
        <f t="shared" si="8"/>
        <v>-396020.05999999982</v>
      </c>
      <c r="Q60" s="21">
        <f>Q62</f>
        <v>1183093.6299999999</v>
      </c>
      <c r="R60" s="21">
        <f>R62</f>
        <v>787073.57000000007</v>
      </c>
      <c r="S60" s="67">
        <v>0</v>
      </c>
      <c r="T60" s="67">
        <v>0</v>
      </c>
    </row>
    <row r="61" spans="1:20" ht="72.75" customHeight="1">
      <c r="A61" s="64"/>
      <c r="B61" s="65"/>
      <c r="C61" s="78"/>
      <c r="D61" s="78"/>
      <c r="E61" s="69"/>
      <c r="F61" s="69"/>
      <c r="G61" s="69"/>
      <c r="H61" s="69"/>
      <c r="I61" s="69"/>
      <c r="J61" s="69"/>
      <c r="K61" s="69" t="s">
        <v>38</v>
      </c>
      <c r="L61" s="80">
        <v>5</v>
      </c>
      <c r="M61" s="80">
        <v>3</v>
      </c>
      <c r="N61" s="77">
        <v>6500000000</v>
      </c>
      <c r="O61" s="76">
        <v>0</v>
      </c>
      <c r="P61" s="86">
        <f t="shared" si="8"/>
        <v>-396020.05999999982</v>
      </c>
      <c r="Q61" s="22">
        <f>Q62</f>
        <v>1183093.6299999999</v>
      </c>
      <c r="R61" s="22">
        <f>R62</f>
        <v>787073.57000000007</v>
      </c>
      <c r="S61" s="75">
        <v>0</v>
      </c>
      <c r="T61" s="74">
        <v>0</v>
      </c>
    </row>
    <row r="62" spans="1:20" ht="33.75">
      <c r="A62" s="64"/>
      <c r="B62" s="65"/>
      <c r="C62" s="78"/>
      <c r="D62" s="78"/>
      <c r="E62" s="69"/>
      <c r="F62" s="69"/>
      <c r="G62" s="69"/>
      <c r="H62" s="69"/>
      <c r="I62" s="69"/>
      <c r="J62" s="69"/>
      <c r="K62" s="69" t="s">
        <v>64</v>
      </c>
      <c r="L62" s="80">
        <v>5</v>
      </c>
      <c r="M62" s="80">
        <v>3</v>
      </c>
      <c r="N62" s="77">
        <v>6550000000</v>
      </c>
      <c r="O62" s="76">
        <v>0</v>
      </c>
      <c r="P62" s="86">
        <f t="shared" si="8"/>
        <v>-396020.05999999982</v>
      </c>
      <c r="Q62" s="22">
        <f>Q63+Q65</f>
        <v>1183093.6299999999</v>
      </c>
      <c r="R62" s="22">
        <f>R63+R65</f>
        <v>787073.57000000007</v>
      </c>
      <c r="S62" s="75">
        <v>0</v>
      </c>
      <c r="T62" s="74">
        <v>0</v>
      </c>
    </row>
    <row r="63" spans="1:20" ht="22.5">
      <c r="A63" s="64"/>
      <c r="B63" s="65"/>
      <c r="C63" s="78"/>
      <c r="D63" s="78"/>
      <c r="E63" s="69"/>
      <c r="F63" s="69"/>
      <c r="G63" s="69"/>
      <c r="H63" s="69"/>
      <c r="I63" s="69"/>
      <c r="J63" s="69"/>
      <c r="K63" s="69" t="s">
        <v>49</v>
      </c>
      <c r="L63" s="80">
        <v>5</v>
      </c>
      <c r="M63" s="80">
        <v>3</v>
      </c>
      <c r="N63" s="77" t="s">
        <v>46</v>
      </c>
      <c r="O63" s="76">
        <v>0</v>
      </c>
      <c r="P63" s="86">
        <f t="shared" si="8"/>
        <v>-390576.1</v>
      </c>
      <c r="Q63" s="22">
        <v>990000</v>
      </c>
      <c r="R63" s="22">
        <v>599423.9</v>
      </c>
      <c r="S63" s="75">
        <v>0</v>
      </c>
      <c r="T63" s="74">
        <v>0</v>
      </c>
    </row>
    <row r="64" spans="1:20" ht="42.75" customHeight="1">
      <c r="A64" s="64"/>
      <c r="B64" s="65"/>
      <c r="C64" s="78"/>
      <c r="D64" s="78"/>
      <c r="E64" s="69"/>
      <c r="F64" s="69"/>
      <c r="G64" s="69"/>
      <c r="H64" s="69"/>
      <c r="I64" s="69"/>
      <c r="J64" s="69"/>
      <c r="K64" s="69" t="s">
        <v>47</v>
      </c>
      <c r="L64" s="80">
        <v>5</v>
      </c>
      <c r="M64" s="80">
        <v>3</v>
      </c>
      <c r="N64" s="77" t="s">
        <v>46</v>
      </c>
      <c r="O64" s="76">
        <v>240</v>
      </c>
      <c r="P64" s="86">
        <f t="shared" si="8"/>
        <v>-390576.1</v>
      </c>
      <c r="Q64" s="22">
        <v>990000</v>
      </c>
      <c r="R64" s="22">
        <v>599423.9</v>
      </c>
      <c r="S64" s="75">
        <v>0</v>
      </c>
      <c r="T64" s="74">
        <v>0</v>
      </c>
    </row>
    <row r="65" spans="1:20" ht="42.75" customHeight="1">
      <c r="A65" s="64"/>
      <c r="B65" s="65"/>
      <c r="C65" s="78"/>
      <c r="D65" s="78"/>
      <c r="E65" s="69"/>
      <c r="F65" s="69"/>
      <c r="G65" s="69"/>
      <c r="H65" s="69"/>
      <c r="I65" s="69"/>
      <c r="J65" s="69"/>
      <c r="K65" s="69" t="s">
        <v>65</v>
      </c>
      <c r="L65" s="80">
        <v>5</v>
      </c>
      <c r="M65" s="80">
        <v>3</v>
      </c>
      <c r="N65" s="77">
        <v>6550095310</v>
      </c>
      <c r="O65" s="76">
        <v>0</v>
      </c>
      <c r="P65" s="86">
        <f t="shared" si="8"/>
        <v>-5443.9599999999919</v>
      </c>
      <c r="Q65" s="22">
        <f>Q66</f>
        <v>193093.63</v>
      </c>
      <c r="R65" s="22">
        <f>R66</f>
        <v>187649.67</v>
      </c>
      <c r="S65" s="75">
        <v>0</v>
      </c>
      <c r="T65" s="74">
        <v>0</v>
      </c>
    </row>
    <row r="66" spans="1:20" ht="42.75" customHeight="1">
      <c r="A66" s="64"/>
      <c r="B66" s="65"/>
      <c r="C66" s="78"/>
      <c r="D66" s="78"/>
      <c r="E66" s="69"/>
      <c r="F66" s="69"/>
      <c r="G66" s="69"/>
      <c r="H66" s="69"/>
      <c r="I66" s="69"/>
      <c r="J66" s="69"/>
      <c r="K66" s="69" t="s">
        <v>47</v>
      </c>
      <c r="L66" s="80">
        <v>5</v>
      </c>
      <c r="M66" s="80">
        <v>3</v>
      </c>
      <c r="N66" s="77">
        <v>6550095310</v>
      </c>
      <c r="O66" s="76">
        <v>240</v>
      </c>
      <c r="P66" s="86">
        <f t="shared" si="8"/>
        <v>-5443.9599999999919</v>
      </c>
      <c r="Q66" s="22">
        <v>193093.63</v>
      </c>
      <c r="R66" s="22">
        <v>187649.67</v>
      </c>
      <c r="S66" s="75">
        <v>0</v>
      </c>
      <c r="T66" s="74">
        <v>0</v>
      </c>
    </row>
    <row r="67" spans="1:20">
      <c r="A67" s="64"/>
      <c r="B67" s="65"/>
      <c r="C67" s="78"/>
      <c r="D67" s="78"/>
      <c r="E67" s="69"/>
      <c r="F67" s="69"/>
      <c r="G67" s="69"/>
      <c r="H67" s="69"/>
      <c r="I67" s="69"/>
      <c r="J67" s="69"/>
      <c r="K67" s="78" t="s">
        <v>67</v>
      </c>
      <c r="L67" s="72">
        <v>8</v>
      </c>
      <c r="M67" s="72">
        <v>0</v>
      </c>
      <c r="N67" s="70">
        <v>0</v>
      </c>
      <c r="O67" s="79">
        <v>0</v>
      </c>
      <c r="P67" s="86">
        <f t="shared" si="8"/>
        <v>165970.89000000013</v>
      </c>
      <c r="Q67" s="21">
        <f>Q68</f>
        <v>2257138.33</v>
      </c>
      <c r="R67" s="21">
        <f>R68</f>
        <v>2423109.2200000002</v>
      </c>
      <c r="S67" s="67">
        <f>S68</f>
        <v>1965230</v>
      </c>
      <c r="T67" s="66">
        <f>T68</f>
        <v>1876230</v>
      </c>
    </row>
    <row r="68" spans="1:20">
      <c r="A68" s="64"/>
      <c r="B68" s="65"/>
      <c r="C68" s="97" t="s">
        <v>23</v>
      </c>
      <c r="D68" s="113"/>
      <c r="E68" s="113"/>
      <c r="F68" s="113"/>
      <c r="G68" s="113"/>
      <c r="H68" s="113"/>
      <c r="I68" s="113"/>
      <c r="J68" s="113"/>
      <c r="K68" s="98"/>
      <c r="L68" s="72">
        <v>8</v>
      </c>
      <c r="M68" s="72">
        <v>1</v>
      </c>
      <c r="N68" s="70">
        <v>0</v>
      </c>
      <c r="O68" s="79">
        <v>0</v>
      </c>
      <c r="P68" s="86">
        <f t="shared" si="8"/>
        <v>165970.89000000013</v>
      </c>
      <c r="Q68" s="67">
        <f>Q69</f>
        <v>2257138.33</v>
      </c>
      <c r="R68" s="67">
        <f>R69</f>
        <v>2423109.2200000002</v>
      </c>
      <c r="S68" s="19">
        <v>1965230</v>
      </c>
      <c r="T68" s="20">
        <v>1876230</v>
      </c>
    </row>
    <row r="69" spans="1:20" ht="69.75" customHeight="1">
      <c r="A69" s="64"/>
      <c r="B69" s="65"/>
      <c r="C69" s="97"/>
      <c r="D69" s="98"/>
      <c r="E69" s="107" t="s">
        <v>39</v>
      </c>
      <c r="F69" s="109"/>
      <c r="G69" s="109"/>
      <c r="H69" s="109"/>
      <c r="I69" s="109"/>
      <c r="J69" s="109"/>
      <c r="K69" s="108"/>
      <c r="L69" s="80">
        <v>8</v>
      </c>
      <c r="M69" s="80">
        <v>1</v>
      </c>
      <c r="N69" s="77">
        <v>6500000000</v>
      </c>
      <c r="O69" s="76">
        <v>0</v>
      </c>
      <c r="P69" s="86">
        <f t="shared" si="8"/>
        <v>165970.89000000013</v>
      </c>
      <c r="Q69" s="75">
        <f>Q70</f>
        <v>2257138.33</v>
      </c>
      <c r="R69" s="75">
        <f>R70</f>
        <v>2423109.2200000002</v>
      </c>
      <c r="S69" s="17">
        <v>1965230</v>
      </c>
      <c r="T69" s="18">
        <v>1876230</v>
      </c>
    </row>
    <row r="70" spans="1:20" ht="36" customHeight="1">
      <c r="A70" s="64"/>
      <c r="B70" s="65"/>
      <c r="C70" s="97"/>
      <c r="D70" s="98"/>
      <c r="E70" s="107" t="s">
        <v>50</v>
      </c>
      <c r="F70" s="109"/>
      <c r="G70" s="109"/>
      <c r="H70" s="109"/>
      <c r="I70" s="109"/>
      <c r="J70" s="109"/>
      <c r="K70" s="108"/>
      <c r="L70" s="80">
        <v>8</v>
      </c>
      <c r="M70" s="80">
        <v>1</v>
      </c>
      <c r="N70" s="77">
        <v>6560000000</v>
      </c>
      <c r="O70" s="76">
        <v>0</v>
      </c>
      <c r="P70" s="86">
        <f t="shared" si="8"/>
        <v>165970.89000000013</v>
      </c>
      <c r="Q70" s="75">
        <v>2257138.33</v>
      </c>
      <c r="R70" s="75">
        <v>2423109.2200000002</v>
      </c>
      <c r="S70" s="17">
        <v>1965230</v>
      </c>
      <c r="T70" s="18">
        <v>1876230</v>
      </c>
    </row>
    <row r="71" spans="1:20" ht="57.75" customHeight="1">
      <c r="A71" s="64"/>
      <c r="B71" s="65"/>
      <c r="C71" s="78"/>
      <c r="D71" s="78"/>
      <c r="E71" s="69"/>
      <c r="F71" s="69"/>
      <c r="G71" s="107" t="s">
        <v>41</v>
      </c>
      <c r="H71" s="109"/>
      <c r="I71" s="109"/>
      <c r="J71" s="109"/>
      <c r="K71" s="108"/>
      <c r="L71" s="80">
        <v>8</v>
      </c>
      <c r="M71" s="80">
        <v>1</v>
      </c>
      <c r="N71" s="77">
        <v>6560075080</v>
      </c>
      <c r="O71" s="76">
        <v>0</v>
      </c>
      <c r="P71" s="86">
        <f t="shared" si="8"/>
        <v>0</v>
      </c>
      <c r="Q71" s="75">
        <v>1651600</v>
      </c>
      <c r="R71" s="75">
        <v>1651600</v>
      </c>
      <c r="S71" s="17">
        <v>1825100</v>
      </c>
      <c r="T71" s="18">
        <v>1876230</v>
      </c>
    </row>
    <row r="72" spans="1:20" ht="15.75" customHeight="1">
      <c r="A72" s="64"/>
      <c r="B72" s="65"/>
      <c r="C72" s="97"/>
      <c r="D72" s="98"/>
      <c r="E72" s="107"/>
      <c r="F72" s="108"/>
      <c r="G72" s="107" t="s">
        <v>12</v>
      </c>
      <c r="H72" s="109"/>
      <c r="I72" s="109"/>
      <c r="J72" s="109"/>
      <c r="K72" s="108"/>
      <c r="L72" s="80">
        <v>8</v>
      </c>
      <c r="M72" s="80">
        <v>1</v>
      </c>
      <c r="N72" s="77">
        <v>6560075080</v>
      </c>
      <c r="O72" s="76">
        <v>540</v>
      </c>
      <c r="P72" s="86">
        <f t="shared" si="8"/>
        <v>0</v>
      </c>
      <c r="Q72" s="75">
        <v>1651600</v>
      </c>
      <c r="R72" s="75">
        <v>1651600</v>
      </c>
      <c r="S72" s="17">
        <v>1825100</v>
      </c>
      <c r="T72" s="18">
        <v>1825100</v>
      </c>
    </row>
    <row r="73" spans="1:20" ht="24" customHeight="1">
      <c r="A73" s="64"/>
      <c r="B73" s="65"/>
      <c r="C73" s="78"/>
      <c r="D73" s="78"/>
      <c r="E73" s="69"/>
      <c r="F73" s="69"/>
      <c r="G73" s="69"/>
      <c r="H73" s="69"/>
      <c r="I73" s="69"/>
      <c r="J73" s="69"/>
      <c r="K73" s="69" t="s">
        <v>57</v>
      </c>
      <c r="L73" s="80">
        <v>8</v>
      </c>
      <c r="M73" s="80">
        <v>1</v>
      </c>
      <c r="N73" s="77">
        <v>6560097030</v>
      </c>
      <c r="O73" s="76">
        <v>0</v>
      </c>
      <c r="P73" s="86">
        <f t="shared" si="8"/>
        <v>0</v>
      </c>
      <c r="Q73" s="75">
        <v>228500</v>
      </c>
      <c r="R73" s="75">
        <v>228500</v>
      </c>
      <c r="S73" s="17"/>
      <c r="T73" s="18"/>
    </row>
    <row r="74" spans="1:20" ht="15.75" customHeight="1">
      <c r="A74" s="64"/>
      <c r="B74" s="65"/>
      <c r="C74" s="78"/>
      <c r="D74" s="78"/>
      <c r="E74" s="69"/>
      <c r="F74" s="69"/>
      <c r="G74" s="69"/>
      <c r="H74" s="69"/>
      <c r="I74" s="69"/>
      <c r="J74" s="69"/>
      <c r="K74" s="69" t="s">
        <v>55</v>
      </c>
      <c r="L74" s="80">
        <v>8</v>
      </c>
      <c r="M74" s="80">
        <v>1</v>
      </c>
      <c r="N74" s="77">
        <v>6560097030</v>
      </c>
      <c r="O74" s="76">
        <v>540</v>
      </c>
      <c r="P74" s="86">
        <f t="shared" si="8"/>
        <v>0</v>
      </c>
      <c r="Q74" s="75">
        <v>228500</v>
      </c>
      <c r="R74" s="75">
        <v>228500</v>
      </c>
      <c r="S74" s="17"/>
      <c r="T74" s="18"/>
    </row>
    <row r="75" spans="1:20" ht="47.25" customHeight="1">
      <c r="A75" s="64"/>
      <c r="B75" s="65"/>
      <c r="C75" s="97"/>
      <c r="D75" s="98"/>
      <c r="E75" s="107"/>
      <c r="F75" s="108"/>
      <c r="G75" s="69"/>
      <c r="H75" s="107" t="s">
        <v>56</v>
      </c>
      <c r="I75" s="109"/>
      <c r="J75" s="109"/>
      <c r="K75" s="108"/>
      <c r="L75" s="80">
        <v>8</v>
      </c>
      <c r="M75" s="80">
        <v>1</v>
      </c>
      <c r="N75" s="77">
        <v>6560095100</v>
      </c>
      <c r="O75" s="76">
        <v>0</v>
      </c>
      <c r="P75" s="86">
        <f t="shared" si="8"/>
        <v>0</v>
      </c>
      <c r="Q75" s="75">
        <v>90000</v>
      </c>
      <c r="R75" s="75">
        <v>90000</v>
      </c>
      <c r="S75" s="17"/>
      <c r="T75" s="18"/>
    </row>
    <row r="76" spans="1:20" ht="36" customHeight="1">
      <c r="A76" s="64"/>
      <c r="B76" s="65"/>
      <c r="C76" s="78"/>
      <c r="D76" s="78"/>
      <c r="E76" s="69"/>
      <c r="F76" s="69"/>
      <c r="G76" s="69"/>
      <c r="H76" s="69"/>
      <c r="I76" s="69"/>
      <c r="J76" s="69"/>
      <c r="K76" s="69" t="s">
        <v>19</v>
      </c>
      <c r="L76" s="80">
        <v>8</v>
      </c>
      <c r="M76" s="80">
        <v>1</v>
      </c>
      <c r="N76" s="77">
        <v>6560095110</v>
      </c>
      <c r="O76" s="76">
        <v>240</v>
      </c>
      <c r="P76" s="86">
        <f t="shared" si="8"/>
        <v>0</v>
      </c>
      <c r="Q76" s="75">
        <v>90000</v>
      </c>
      <c r="R76" s="75">
        <v>90000</v>
      </c>
      <c r="S76" s="17"/>
      <c r="T76" s="18"/>
    </row>
    <row r="77" spans="1:20" ht="45.75" customHeight="1">
      <c r="A77" s="64"/>
      <c r="B77" s="58"/>
      <c r="C77" s="59"/>
      <c r="D77" s="59"/>
      <c r="E77" s="60"/>
      <c r="F77" s="60"/>
      <c r="G77" s="60"/>
      <c r="H77" s="60"/>
      <c r="I77" s="60"/>
      <c r="J77" s="60"/>
      <c r="K77" s="60" t="s">
        <v>68</v>
      </c>
      <c r="L77" s="42">
        <v>8</v>
      </c>
      <c r="M77" s="42">
        <v>1</v>
      </c>
      <c r="N77" s="43">
        <v>6560095220</v>
      </c>
      <c r="O77" s="44">
        <v>0</v>
      </c>
      <c r="P77" s="86">
        <f t="shared" si="8"/>
        <v>95539.889999999956</v>
      </c>
      <c r="Q77" s="45">
        <v>287038.33</v>
      </c>
      <c r="R77" s="45">
        <v>382578.22</v>
      </c>
      <c r="S77" s="46">
        <v>140130</v>
      </c>
      <c r="T77" s="47">
        <v>51130</v>
      </c>
    </row>
    <row r="78" spans="1:20" ht="36" customHeight="1">
      <c r="A78" s="64"/>
      <c r="B78" s="58"/>
      <c r="C78" s="59"/>
      <c r="D78" s="59"/>
      <c r="E78" s="60"/>
      <c r="F78" s="60"/>
      <c r="G78" s="60"/>
      <c r="H78" s="60"/>
      <c r="I78" s="60"/>
      <c r="J78" s="60"/>
      <c r="K78" s="69" t="s">
        <v>19</v>
      </c>
      <c r="L78" s="42">
        <v>8</v>
      </c>
      <c r="M78" s="42">
        <v>1</v>
      </c>
      <c r="N78" s="43">
        <v>6560095220</v>
      </c>
      <c r="O78" s="44">
        <v>240</v>
      </c>
      <c r="P78" s="86">
        <f t="shared" si="8"/>
        <v>95539.889999999956</v>
      </c>
      <c r="Q78" s="45">
        <v>287038.33</v>
      </c>
      <c r="R78" s="45">
        <v>382578.22</v>
      </c>
      <c r="S78" s="46">
        <v>140130</v>
      </c>
      <c r="T78" s="47">
        <v>51130</v>
      </c>
    </row>
    <row r="79" spans="1:20" ht="22.5">
      <c r="A79" s="64"/>
      <c r="B79" s="58"/>
      <c r="C79" s="59"/>
      <c r="D79" s="59"/>
      <c r="E79" s="60"/>
      <c r="F79" s="60"/>
      <c r="G79" s="60"/>
      <c r="H79" s="60"/>
      <c r="I79" s="60"/>
      <c r="J79" s="60"/>
      <c r="K79" s="69" t="s">
        <v>71</v>
      </c>
      <c r="L79" s="52">
        <v>8</v>
      </c>
      <c r="M79" s="52">
        <v>1</v>
      </c>
      <c r="N79" s="53">
        <v>6560097060</v>
      </c>
      <c r="O79" s="54">
        <v>0</v>
      </c>
      <c r="P79" s="86">
        <f t="shared" si="8"/>
        <v>70431</v>
      </c>
      <c r="Q79" s="45"/>
      <c r="R79" s="45">
        <v>70431</v>
      </c>
      <c r="S79" s="46">
        <v>0</v>
      </c>
      <c r="T79" s="47">
        <v>0</v>
      </c>
    </row>
    <row r="80" spans="1:20" ht="51">
      <c r="A80" s="64"/>
      <c r="B80" s="58"/>
      <c r="C80" s="59"/>
      <c r="D80" s="59"/>
      <c r="E80" s="60"/>
      <c r="F80" s="60"/>
      <c r="G80" s="60"/>
      <c r="H80" s="60"/>
      <c r="I80" s="60"/>
      <c r="J80" s="60"/>
      <c r="K80" s="55" t="s">
        <v>19</v>
      </c>
      <c r="L80" s="52">
        <v>8</v>
      </c>
      <c r="M80" s="52">
        <v>1</v>
      </c>
      <c r="N80" s="53">
        <v>6560097060</v>
      </c>
      <c r="O80" s="54">
        <v>240</v>
      </c>
      <c r="P80" s="86">
        <f t="shared" si="8"/>
        <v>70431</v>
      </c>
      <c r="Q80" s="45"/>
      <c r="R80" s="45">
        <v>70431</v>
      </c>
      <c r="S80" s="46">
        <v>0</v>
      </c>
      <c r="T80" s="47">
        <v>0</v>
      </c>
    </row>
    <row r="81" spans="1:20">
      <c r="A81" s="64"/>
      <c r="B81" s="58"/>
      <c r="C81" s="59"/>
      <c r="D81" s="59"/>
      <c r="E81" s="60"/>
      <c r="F81" s="60"/>
      <c r="G81" s="60"/>
      <c r="H81" s="60"/>
      <c r="I81" s="60"/>
      <c r="J81" s="60"/>
      <c r="K81" s="59" t="s">
        <v>53</v>
      </c>
      <c r="L81" s="42">
        <v>11</v>
      </c>
      <c r="M81" s="42">
        <v>0</v>
      </c>
      <c r="N81" s="43">
        <v>0</v>
      </c>
      <c r="O81" s="44">
        <v>0</v>
      </c>
      <c r="P81" s="86">
        <f t="shared" si="8"/>
        <v>122002.59000000008</v>
      </c>
      <c r="Q81" s="45">
        <v>1525238</v>
      </c>
      <c r="R81" s="45">
        <f>R83</f>
        <v>1647240.59</v>
      </c>
      <c r="S81" s="46"/>
      <c r="T81" s="47"/>
    </row>
    <row r="82" spans="1:20">
      <c r="A82" s="64"/>
      <c r="B82" s="58"/>
      <c r="C82" s="59"/>
      <c r="D82" s="59"/>
      <c r="E82" s="60"/>
      <c r="F82" s="60"/>
      <c r="G82" s="60"/>
      <c r="H82" s="60"/>
      <c r="I82" s="60"/>
      <c r="J82" s="60"/>
      <c r="K82" s="59" t="s">
        <v>54</v>
      </c>
      <c r="L82" s="42">
        <v>11</v>
      </c>
      <c r="M82" s="42">
        <v>1</v>
      </c>
      <c r="N82" s="43">
        <v>0</v>
      </c>
      <c r="O82" s="44">
        <v>0</v>
      </c>
      <c r="P82" s="86">
        <f t="shared" si="8"/>
        <v>122002.59000000008</v>
      </c>
      <c r="Q82" s="45">
        <v>1525238</v>
      </c>
      <c r="R82" s="45">
        <f>R83</f>
        <v>1647240.59</v>
      </c>
      <c r="S82" s="46"/>
      <c r="T82" s="47"/>
    </row>
    <row r="83" spans="1:20" ht="69" customHeight="1">
      <c r="A83" s="64"/>
      <c r="B83" s="58"/>
      <c r="C83" s="59"/>
      <c r="D83" s="59"/>
      <c r="E83" s="60"/>
      <c r="F83" s="60"/>
      <c r="G83" s="60"/>
      <c r="H83" s="60"/>
      <c r="I83" s="60"/>
      <c r="J83" s="60"/>
      <c r="K83" s="60" t="s">
        <v>38</v>
      </c>
      <c r="L83" s="50">
        <v>11</v>
      </c>
      <c r="M83" s="42">
        <v>1</v>
      </c>
      <c r="N83" s="49">
        <v>6500000000</v>
      </c>
      <c r="O83" s="51">
        <v>0</v>
      </c>
      <c r="P83" s="86">
        <f t="shared" si="8"/>
        <v>122002.59000000008</v>
      </c>
      <c r="Q83" s="48">
        <v>1525238</v>
      </c>
      <c r="R83" s="48">
        <f>R84</f>
        <v>1647240.59</v>
      </c>
      <c r="S83" s="46"/>
      <c r="T83" s="47"/>
    </row>
    <row r="84" spans="1:20" ht="45">
      <c r="A84" s="64"/>
      <c r="B84" s="58"/>
      <c r="C84" s="59"/>
      <c r="D84" s="59"/>
      <c r="E84" s="60"/>
      <c r="F84" s="60"/>
      <c r="G84" s="60"/>
      <c r="H84" s="60"/>
      <c r="I84" s="60"/>
      <c r="J84" s="60"/>
      <c r="K84" s="60" t="s">
        <v>66</v>
      </c>
      <c r="L84" s="50">
        <v>11</v>
      </c>
      <c r="M84" s="42">
        <v>1</v>
      </c>
      <c r="N84" s="49">
        <v>6560000000</v>
      </c>
      <c r="O84" s="51">
        <v>0</v>
      </c>
      <c r="P84" s="86">
        <f t="shared" si="8"/>
        <v>122002.59000000008</v>
      </c>
      <c r="Q84" s="48">
        <f>Q85</f>
        <v>1525238</v>
      </c>
      <c r="R84" s="48">
        <f>R85+R87</f>
        <v>1647240.59</v>
      </c>
      <c r="S84" s="46"/>
      <c r="T84" s="47"/>
    </row>
    <row r="85" spans="1:20" ht="36" customHeight="1">
      <c r="A85" s="64"/>
      <c r="B85" s="58"/>
      <c r="C85" s="59"/>
      <c r="D85" s="59"/>
      <c r="E85" s="60"/>
      <c r="F85" s="60"/>
      <c r="G85" s="60"/>
      <c r="H85" s="60"/>
      <c r="I85" s="60"/>
      <c r="J85" s="60"/>
      <c r="K85" s="60" t="s">
        <v>51</v>
      </c>
      <c r="L85" s="42">
        <v>11</v>
      </c>
      <c r="M85" s="42">
        <v>1</v>
      </c>
      <c r="N85" s="43" t="s">
        <v>52</v>
      </c>
      <c r="O85" s="44">
        <v>0</v>
      </c>
      <c r="P85" s="86">
        <f t="shared" si="8"/>
        <v>0</v>
      </c>
      <c r="Q85" s="45">
        <v>1525238</v>
      </c>
      <c r="R85" s="45">
        <v>1525238</v>
      </c>
      <c r="S85" s="46"/>
      <c r="T85" s="47"/>
    </row>
    <row r="86" spans="1:20" ht="36" customHeight="1">
      <c r="A86" s="64"/>
      <c r="B86" s="58"/>
      <c r="C86" s="59"/>
      <c r="D86" s="59"/>
      <c r="E86" s="60"/>
      <c r="F86" s="60"/>
      <c r="G86" s="60"/>
      <c r="H86" s="60"/>
      <c r="I86" s="60"/>
      <c r="J86" s="60"/>
      <c r="K86" s="69" t="s">
        <v>19</v>
      </c>
      <c r="L86" s="42">
        <v>11</v>
      </c>
      <c r="M86" s="42">
        <v>1</v>
      </c>
      <c r="N86" s="43" t="s">
        <v>52</v>
      </c>
      <c r="O86" s="44">
        <v>240</v>
      </c>
      <c r="P86" s="86">
        <f t="shared" si="8"/>
        <v>0</v>
      </c>
      <c r="Q86" s="45">
        <v>1525238</v>
      </c>
      <c r="R86" s="45">
        <v>1525238</v>
      </c>
      <c r="S86" s="46"/>
      <c r="T86" s="47"/>
    </row>
    <row r="87" spans="1:20" ht="36" customHeight="1">
      <c r="A87" s="64"/>
      <c r="B87" s="88"/>
      <c r="C87" s="89"/>
      <c r="D87" s="89"/>
      <c r="E87" s="87"/>
      <c r="F87" s="87"/>
      <c r="G87" s="87"/>
      <c r="H87" s="87"/>
      <c r="I87" s="87"/>
      <c r="J87" s="87"/>
      <c r="K87" s="90" t="s">
        <v>72</v>
      </c>
      <c r="L87" s="52">
        <v>11</v>
      </c>
      <c r="M87" s="52">
        <v>1</v>
      </c>
      <c r="N87" s="53">
        <v>6560095240</v>
      </c>
      <c r="O87" s="54">
        <v>240</v>
      </c>
      <c r="P87" s="91">
        <f>R87</f>
        <v>122002.59</v>
      </c>
      <c r="Q87" s="91"/>
      <c r="R87" s="91">
        <v>122002.59</v>
      </c>
      <c r="S87" s="91"/>
      <c r="T87" s="92"/>
    </row>
    <row r="88" spans="1:20" ht="36" customHeight="1" thickBot="1">
      <c r="A88" s="64"/>
      <c r="B88" s="88"/>
      <c r="C88" s="89"/>
      <c r="D88" s="89"/>
      <c r="E88" s="87"/>
      <c r="F88" s="87"/>
      <c r="G88" s="87"/>
      <c r="H88" s="87"/>
      <c r="I88" s="87"/>
      <c r="J88" s="87"/>
      <c r="K88" s="90" t="s">
        <v>73</v>
      </c>
      <c r="L88" s="52">
        <v>11</v>
      </c>
      <c r="M88" s="52">
        <v>1</v>
      </c>
      <c r="N88" s="53">
        <v>6560095240</v>
      </c>
      <c r="O88" s="54">
        <v>244</v>
      </c>
      <c r="P88" s="91">
        <f>R88</f>
        <v>122002.59</v>
      </c>
      <c r="Q88" s="91"/>
      <c r="R88" s="91">
        <v>122002.59</v>
      </c>
      <c r="S88" s="91"/>
      <c r="T88" s="92"/>
    </row>
    <row r="89" spans="1:20" ht="16.5" customHeight="1" thickBot="1">
      <c r="A89" s="100"/>
      <c r="B89" s="101" t="s">
        <v>24</v>
      </c>
      <c r="C89" s="102"/>
      <c r="D89" s="102"/>
      <c r="E89" s="102"/>
      <c r="F89" s="102"/>
      <c r="G89" s="102"/>
      <c r="H89" s="102"/>
      <c r="I89" s="102"/>
      <c r="J89" s="102"/>
      <c r="K89" s="103"/>
      <c r="L89" s="95" t="s">
        <v>33</v>
      </c>
      <c r="M89" s="95" t="s">
        <v>33</v>
      </c>
      <c r="N89" s="95" t="s">
        <v>33</v>
      </c>
      <c r="O89" s="110" t="s">
        <v>33</v>
      </c>
      <c r="P89" s="86">
        <f t="shared" si="8"/>
        <v>35559.990000000224</v>
      </c>
      <c r="Q89" s="93">
        <v>8133211.5899999999</v>
      </c>
      <c r="R89" s="93">
        <f>R81+R67+R59+R54+R48+R41+R37+R32+R19+R11</f>
        <v>8168771.5800000001</v>
      </c>
      <c r="S89" s="93">
        <v>5055100</v>
      </c>
      <c r="T89" s="41">
        <v>5003200</v>
      </c>
    </row>
    <row r="90" spans="1:20" ht="2.25" customHeight="1" thickBot="1">
      <c r="A90" s="100"/>
      <c r="B90" s="104"/>
      <c r="C90" s="105"/>
      <c r="D90" s="105"/>
      <c r="E90" s="105"/>
      <c r="F90" s="105"/>
      <c r="G90" s="105"/>
      <c r="H90" s="105"/>
      <c r="I90" s="105"/>
      <c r="J90" s="105"/>
      <c r="K90" s="106"/>
      <c r="L90" s="96"/>
      <c r="M90" s="96"/>
      <c r="N90" s="96"/>
      <c r="O90" s="111"/>
      <c r="P90" s="83"/>
      <c r="Q90" s="94"/>
      <c r="R90" s="94"/>
      <c r="S90" s="94"/>
      <c r="T90" s="1"/>
    </row>
    <row r="91" spans="1:20">
      <c r="A91" s="73"/>
      <c r="B91" s="73"/>
      <c r="C91" s="99"/>
      <c r="D91" s="99"/>
      <c r="E91" s="99"/>
      <c r="F91" s="99"/>
      <c r="G91" s="64"/>
      <c r="H91" s="99"/>
      <c r="I91" s="99"/>
      <c r="J91" s="99"/>
      <c r="K91" s="99"/>
      <c r="L91" s="73"/>
      <c r="M91" s="73"/>
      <c r="N91" s="64"/>
      <c r="O91" s="64"/>
      <c r="P91" s="64"/>
      <c r="Q91" s="4"/>
      <c r="R91" s="4"/>
      <c r="S91" s="4"/>
      <c r="T91" s="73"/>
    </row>
    <row r="92" spans="1:20">
      <c r="A92" s="73"/>
      <c r="B92" s="73"/>
      <c r="C92" s="112"/>
      <c r="D92" s="112"/>
      <c r="E92" s="112"/>
      <c r="F92" s="112"/>
      <c r="G92" s="73"/>
      <c r="H92" s="112"/>
      <c r="I92" s="112"/>
      <c r="J92" s="112"/>
      <c r="K92" s="112"/>
      <c r="L92" s="73"/>
      <c r="M92" s="73"/>
      <c r="N92" s="73"/>
      <c r="O92" s="73"/>
      <c r="P92" s="73"/>
      <c r="Q92" s="73"/>
      <c r="R92" s="73"/>
      <c r="S92" s="73"/>
      <c r="T92" s="73"/>
    </row>
    <row r="93" spans="1:20">
      <c r="A93" s="73"/>
      <c r="B93" s="73"/>
      <c r="C93" s="112"/>
      <c r="D93" s="112"/>
      <c r="E93" s="112"/>
      <c r="F93" s="112"/>
      <c r="G93" s="73"/>
      <c r="H93" s="112"/>
      <c r="I93" s="112"/>
      <c r="J93" s="112"/>
      <c r="K93" s="112"/>
      <c r="L93" s="73"/>
      <c r="M93" s="73"/>
      <c r="N93" s="73"/>
      <c r="O93" s="73"/>
      <c r="P93" s="73"/>
      <c r="Q93" s="73"/>
      <c r="R93" s="73"/>
      <c r="S93" s="73"/>
      <c r="T93" s="73"/>
    </row>
    <row r="94" spans="1:20">
      <c r="A94" s="73"/>
      <c r="B94" s="73"/>
      <c r="C94" s="112"/>
      <c r="D94" s="112"/>
      <c r="E94" s="112"/>
      <c r="F94" s="112"/>
      <c r="G94" s="73"/>
      <c r="H94" s="112"/>
      <c r="I94" s="112"/>
      <c r="J94" s="112"/>
      <c r="K94" s="112"/>
      <c r="L94" s="73"/>
      <c r="M94" s="73"/>
      <c r="N94" s="73"/>
      <c r="O94" s="73"/>
      <c r="P94" s="73"/>
      <c r="Q94" s="73"/>
      <c r="R94" s="73"/>
      <c r="S94" s="73"/>
      <c r="T94" s="68"/>
    </row>
    <row r="95" spans="1:20">
      <c r="A95" s="68"/>
      <c r="B95" s="68"/>
      <c r="C95" s="68"/>
      <c r="D95" s="68"/>
      <c r="E95" s="68"/>
      <c r="F95" s="68"/>
      <c r="G95" s="68"/>
      <c r="H95" s="68"/>
      <c r="I95" s="68"/>
      <c r="J95" s="68"/>
      <c r="K95" s="68"/>
      <c r="L95" s="68"/>
      <c r="M95" s="68"/>
      <c r="N95" s="68"/>
      <c r="O95" s="68"/>
      <c r="P95" s="68"/>
      <c r="Q95" s="68"/>
      <c r="R95" s="68"/>
      <c r="S95" s="68"/>
    </row>
    <row r="96" spans="1:20">
      <c r="A96" s="2"/>
    </row>
  </sheetData>
  <mergeCells count="154">
    <mergeCell ref="R11:R12"/>
    <mergeCell ref="R89:R90"/>
    <mergeCell ref="A11:A12"/>
    <mergeCell ref="B11:B12"/>
    <mergeCell ref="A6:T6"/>
    <mergeCell ref="T11:T12"/>
    <mergeCell ref="S11:S12"/>
    <mergeCell ref="T15:T17"/>
    <mergeCell ref="S15:S17"/>
    <mergeCell ref="O15:O17"/>
    <mergeCell ref="Q15:Q17"/>
    <mergeCell ref="N15:N17"/>
    <mergeCell ref="C19:K19"/>
    <mergeCell ref="C20:D20"/>
    <mergeCell ref="E20:K20"/>
    <mergeCell ref="G22:K22"/>
    <mergeCell ref="G23:H23"/>
    <mergeCell ref="I23:K23"/>
    <mergeCell ref="G21:K21"/>
    <mergeCell ref="C22:D22"/>
    <mergeCell ref="C23:D23"/>
    <mergeCell ref="E22:F22"/>
    <mergeCell ref="C21:D21"/>
    <mergeCell ref="E21:F21"/>
    <mergeCell ref="Q1:T1"/>
    <mergeCell ref="Q2:T2"/>
    <mergeCell ref="B8:N8"/>
    <mergeCell ref="E13:K13"/>
    <mergeCell ref="N11:N12"/>
    <mergeCell ref="B10:K10"/>
    <mergeCell ref="B9:K9"/>
    <mergeCell ref="M11:M12"/>
    <mergeCell ref="E1:F1"/>
    <mergeCell ref="H1:K1"/>
    <mergeCell ref="C1:D1"/>
    <mergeCell ref="C3:D3"/>
    <mergeCell ref="E3:F3"/>
    <mergeCell ref="H3:K3"/>
    <mergeCell ref="C2:D2"/>
    <mergeCell ref="E2:F2"/>
    <mergeCell ref="H2:K2"/>
    <mergeCell ref="Q4:T4"/>
    <mergeCell ref="Q3:T3"/>
    <mergeCell ref="C4:D4"/>
    <mergeCell ref="H4:K4"/>
    <mergeCell ref="E4:F4"/>
    <mergeCell ref="C5:D5"/>
    <mergeCell ref="E5:F5"/>
    <mergeCell ref="H5:K5"/>
    <mergeCell ref="C13:D13"/>
    <mergeCell ref="O11:O12"/>
    <mergeCell ref="L11:L12"/>
    <mergeCell ref="Q11:Q12"/>
    <mergeCell ref="C11:K12"/>
    <mergeCell ref="L15:L17"/>
    <mergeCell ref="A15:A17"/>
    <mergeCell ref="B15:B17"/>
    <mergeCell ref="E15:F17"/>
    <mergeCell ref="G15:G17"/>
    <mergeCell ref="C15:D17"/>
    <mergeCell ref="M15:M17"/>
    <mergeCell ref="E14:F14"/>
    <mergeCell ref="G14:K14"/>
    <mergeCell ref="C14:D14"/>
    <mergeCell ref="H15:K17"/>
    <mergeCell ref="P11:P12"/>
    <mergeCell ref="E23:F23"/>
    <mergeCell ref="C24:D24"/>
    <mergeCell ref="B45:C45"/>
    <mergeCell ref="C26:D26"/>
    <mergeCell ref="E26:F26"/>
    <mergeCell ref="G24:H24"/>
    <mergeCell ref="I24:K24"/>
    <mergeCell ref="G26:H26"/>
    <mergeCell ref="I26:K26"/>
    <mergeCell ref="E24:F24"/>
    <mergeCell ref="D42:K42"/>
    <mergeCell ref="F43:K43"/>
    <mergeCell ref="D43:E43"/>
    <mergeCell ref="H46:J46"/>
    <mergeCell ref="B43:C43"/>
    <mergeCell ref="I27:K27"/>
    <mergeCell ref="B41:K41"/>
    <mergeCell ref="C27:D27"/>
    <mergeCell ref="E27:F27"/>
    <mergeCell ref="G27:H27"/>
    <mergeCell ref="B42:C42"/>
    <mergeCell ref="C49:K49"/>
    <mergeCell ref="B48:K48"/>
    <mergeCell ref="H44:K44"/>
    <mergeCell ref="H45:K45"/>
    <mergeCell ref="D46:E46"/>
    <mergeCell ref="D44:E44"/>
    <mergeCell ref="B44:C44"/>
    <mergeCell ref="B46:C46"/>
    <mergeCell ref="H47:J47"/>
    <mergeCell ref="B47:C47"/>
    <mergeCell ref="F47:G47"/>
    <mergeCell ref="F46:G46"/>
    <mergeCell ref="D47:E47"/>
    <mergeCell ref="F44:G44"/>
    <mergeCell ref="F45:G45"/>
    <mergeCell ref="D45:E45"/>
    <mergeCell ref="C51:D51"/>
    <mergeCell ref="E51:F51"/>
    <mergeCell ref="C50:D50"/>
    <mergeCell ref="E50:K50"/>
    <mergeCell ref="B54:K54"/>
    <mergeCell ref="G57:K57"/>
    <mergeCell ref="C55:K55"/>
    <mergeCell ref="G56:K56"/>
    <mergeCell ref="G51:K51"/>
    <mergeCell ref="H53:K53"/>
    <mergeCell ref="G52:K52"/>
    <mergeCell ref="C52:D52"/>
    <mergeCell ref="E52:F52"/>
    <mergeCell ref="E56:F56"/>
    <mergeCell ref="C68:K68"/>
    <mergeCell ref="C91:D91"/>
    <mergeCell ref="E91:F91"/>
    <mergeCell ref="C75:D75"/>
    <mergeCell ref="E69:K69"/>
    <mergeCell ref="C57:D57"/>
    <mergeCell ref="C53:D53"/>
    <mergeCell ref="E53:F53"/>
    <mergeCell ref="C56:D56"/>
    <mergeCell ref="E57:F57"/>
    <mergeCell ref="C94:D94"/>
    <mergeCell ref="E94:F94"/>
    <mergeCell ref="H92:K92"/>
    <mergeCell ref="H93:K93"/>
    <mergeCell ref="H94:K94"/>
    <mergeCell ref="C93:D93"/>
    <mergeCell ref="C92:D92"/>
    <mergeCell ref="E93:F93"/>
    <mergeCell ref="E92:F92"/>
    <mergeCell ref="S89:S90"/>
    <mergeCell ref="N89:N90"/>
    <mergeCell ref="Q89:Q90"/>
    <mergeCell ref="C69:D69"/>
    <mergeCell ref="H91:K91"/>
    <mergeCell ref="C70:D70"/>
    <mergeCell ref="A89:A90"/>
    <mergeCell ref="B89:K90"/>
    <mergeCell ref="C72:D72"/>
    <mergeCell ref="E72:F72"/>
    <mergeCell ref="H75:K75"/>
    <mergeCell ref="E70:K70"/>
    <mergeCell ref="G71:K71"/>
    <mergeCell ref="E75:F75"/>
    <mergeCell ref="G72:K72"/>
    <mergeCell ref="O89:O90"/>
    <mergeCell ref="L89:L90"/>
    <mergeCell ref="M89:M90"/>
  </mergeCells>
  <phoneticPr fontId="10" type="noConversion"/>
  <pageMargins left="1.1811023622047245" right="0.23622047244094491" top="0.15748031496062992" bottom="0.15748031496062992" header="0.31496062992125984" footer="0.31496062992125984"/>
  <pageSetup paperSize="9" scale="9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Наталья Васильевна</dc:creator>
  <cp:lastModifiedBy>Пользователь Windows</cp:lastModifiedBy>
  <cp:lastPrinted>2021-11-30T12:48:15Z</cp:lastPrinted>
  <dcterms:created xsi:type="dcterms:W3CDTF">2017-12-13T04:51:13Z</dcterms:created>
  <dcterms:modified xsi:type="dcterms:W3CDTF">2022-01-13T08:43:54Z</dcterms:modified>
</cp:coreProperties>
</file>